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00"/>
  </bookViews>
  <sheets>
    <sheet name="зима весна 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4" i="5" l="1"/>
  <c r="U374" i="5"/>
  <c r="T374" i="5"/>
  <c r="S374" i="5"/>
  <c r="R374" i="5"/>
  <c r="Q374" i="5"/>
  <c r="V373" i="5"/>
  <c r="U373" i="5"/>
  <c r="T373" i="5"/>
  <c r="S373" i="5"/>
  <c r="R373" i="5"/>
  <c r="Q373" i="5"/>
  <c r="P373" i="5"/>
  <c r="O373" i="5"/>
  <c r="N373" i="5"/>
  <c r="V372" i="5"/>
  <c r="U372" i="5"/>
  <c r="T372" i="5"/>
  <c r="S372" i="5"/>
  <c r="R372" i="5"/>
  <c r="Q372" i="5"/>
  <c r="P372" i="5"/>
  <c r="O372" i="5"/>
  <c r="N372" i="5"/>
  <c r="V371" i="5"/>
  <c r="U371" i="5"/>
  <c r="T371" i="5"/>
  <c r="S371" i="5"/>
  <c r="R371" i="5"/>
  <c r="Q371" i="5"/>
  <c r="P371" i="5"/>
  <c r="O371" i="5"/>
  <c r="N371" i="5"/>
  <c r="P370" i="5"/>
  <c r="O370" i="5"/>
  <c r="N370" i="5"/>
  <c r="P369" i="5"/>
  <c r="O369" i="5"/>
  <c r="N369" i="5"/>
  <c r="V368" i="5"/>
  <c r="U368" i="5"/>
  <c r="T368" i="5"/>
  <c r="S368" i="5"/>
  <c r="R368" i="5"/>
  <c r="Q368" i="5"/>
  <c r="P368" i="5"/>
  <c r="O368" i="5"/>
  <c r="N368" i="5"/>
  <c r="P367" i="5"/>
  <c r="O367" i="5"/>
  <c r="N367" i="5"/>
  <c r="P366" i="5"/>
  <c r="O366" i="5"/>
  <c r="N366" i="5"/>
  <c r="P365" i="5"/>
  <c r="O365" i="5"/>
  <c r="N365" i="5"/>
  <c r="P364" i="5"/>
  <c r="O364" i="5"/>
  <c r="N364" i="5"/>
  <c r="P363" i="5"/>
  <c r="O363" i="5"/>
  <c r="N363" i="5"/>
  <c r="P362" i="5"/>
  <c r="O362" i="5"/>
  <c r="N362" i="5"/>
  <c r="V361" i="5"/>
  <c r="U361" i="5"/>
  <c r="T361" i="5"/>
  <c r="S361" i="5"/>
  <c r="R361" i="5"/>
  <c r="Q361" i="5"/>
  <c r="P361" i="5"/>
  <c r="O361" i="5"/>
  <c r="N361" i="5"/>
  <c r="V359" i="5"/>
  <c r="U359" i="5"/>
  <c r="T359" i="5"/>
  <c r="S359" i="5"/>
  <c r="R359" i="5"/>
  <c r="Q359" i="5"/>
  <c r="V357" i="5"/>
  <c r="U357" i="5"/>
  <c r="T357" i="5"/>
  <c r="S357" i="5"/>
  <c r="R357" i="5"/>
  <c r="Q357" i="5"/>
  <c r="P357" i="5"/>
  <c r="O357" i="5"/>
  <c r="N357" i="5"/>
  <c r="P356" i="5"/>
  <c r="O356" i="5"/>
  <c r="N356" i="5"/>
  <c r="V355" i="5"/>
  <c r="U355" i="5"/>
  <c r="T355" i="5"/>
  <c r="S355" i="5"/>
  <c r="R355" i="5"/>
  <c r="Q355" i="5"/>
  <c r="P355" i="5"/>
  <c r="O355" i="5"/>
  <c r="N355" i="5"/>
  <c r="P354" i="5"/>
  <c r="O354" i="5"/>
  <c r="N354" i="5"/>
  <c r="P353" i="5"/>
  <c r="O353" i="5"/>
  <c r="N353" i="5"/>
  <c r="P352" i="5"/>
  <c r="O352" i="5"/>
  <c r="N352" i="5"/>
  <c r="P351" i="5"/>
  <c r="O351" i="5"/>
  <c r="N351" i="5"/>
  <c r="V350" i="5"/>
  <c r="U350" i="5"/>
  <c r="T350" i="5"/>
  <c r="S350" i="5"/>
  <c r="R350" i="5"/>
  <c r="Q350" i="5"/>
  <c r="P350" i="5"/>
  <c r="O350" i="5"/>
  <c r="N350" i="5"/>
  <c r="P349" i="5"/>
  <c r="O349" i="5"/>
  <c r="N349" i="5"/>
  <c r="P348" i="5"/>
  <c r="O348" i="5"/>
  <c r="N348" i="5"/>
  <c r="P347" i="5"/>
  <c r="O347" i="5"/>
  <c r="N347" i="5"/>
  <c r="P346" i="5"/>
  <c r="O346" i="5"/>
  <c r="N346" i="5"/>
  <c r="P345" i="5"/>
  <c r="O345" i="5"/>
  <c r="N345" i="5"/>
  <c r="V344" i="5"/>
  <c r="U344" i="5"/>
  <c r="T344" i="5"/>
  <c r="S344" i="5"/>
  <c r="R344" i="5"/>
  <c r="Q344" i="5"/>
  <c r="P344" i="5"/>
  <c r="O344" i="5"/>
  <c r="N344" i="5"/>
  <c r="V342" i="5"/>
  <c r="U342" i="5"/>
  <c r="T342" i="5"/>
  <c r="S342" i="5"/>
  <c r="R342" i="5"/>
  <c r="Q342" i="5"/>
  <c r="V341" i="5"/>
  <c r="U341" i="5"/>
  <c r="T341" i="5"/>
  <c r="S341" i="5"/>
  <c r="R341" i="5"/>
  <c r="Q341" i="5"/>
  <c r="P341" i="5"/>
  <c r="O341" i="5"/>
  <c r="N341" i="5"/>
  <c r="P340" i="5"/>
  <c r="O340" i="5"/>
  <c r="N340" i="5"/>
  <c r="P339" i="5"/>
  <c r="O339" i="5"/>
  <c r="N339" i="5"/>
  <c r="V338" i="5"/>
  <c r="U338" i="5"/>
  <c r="T338" i="5"/>
  <c r="S338" i="5"/>
  <c r="R338" i="5"/>
  <c r="Q338" i="5"/>
  <c r="P338" i="5"/>
  <c r="O338" i="5"/>
  <c r="N338" i="5"/>
  <c r="P337" i="5"/>
  <c r="O337" i="5"/>
  <c r="N337" i="5"/>
  <c r="P336" i="5"/>
  <c r="O336" i="5"/>
  <c r="N336" i="5"/>
  <c r="P335" i="5"/>
  <c r="O335" i="5"/>
  <c r="N335" i="5"/>
  <c r="P334" i="5"/>
  <c r="O334" i="5"/>
  <c r="N334" i="5"/>
  <c r="P333" i="5"/>
  <c r="O333" i="5"/>
  <c r="N333" i="5"/>
  <c r="P332" i="5"/>
  <c r="O332" i="5"/>
  <c r="N332" i="5"/>
  <c r="P331" i="5"/>
  <c r="O331" i="5"/>
  <c r="N331" i="5"/>
  <c r="P330" i="5"/>
  <c r="O330" i="5"/>
  <c r="N330" i="5"/>
  <c r="V329" i="5"/>
  <c r="U329" i="5"/>
  <c r="T329" i="5"/>
  <c r="S329" i="5"/>
  <c r="R329" i="5"/>
  <c r="Q329" i="5"/>
  <c r="P329" i="5"/>
  <c r="O329" i="5"/>
  <c r="N329" i="5"/>
  <c r="P328" i="5"/>
  <c r="O328" i="5"/>
  <c r="N328" i="5"/>
  <c r="P327" i="5"/>
  <c r="O327" i="5"/>
  <c r="N327" i="5"/>
  <c r="V326" i="5"/>
  <c r="U326" i="5"/>
  <c r="T326" i="5"/>
  <c r="S326" i="5"/>
  <c r="R326" i="5"/>
  <c r="Q326" i="5"/>
  <c r="P326" i="5"/>
  <c r="O326" i="5"/>
  <c r="N326" i="5"/>
  <c r="P325" i="5"/>
  <c r="O325" i="5"/>
  <c r="N325" i="5"/>
  <c r="P324" i="5"/>
  <c r="O324" i="5"/>
  <c r="N324" i="5"/>
  <c r="P323" i="5"/>
  <c r="O323" i="5"/>
  <c r="N323" i="5"/>
  <c r="P322" i="5"/>
  <c r="O322" i="5"/>
  <c r="N322" i="5"/>
  <c r="P321" i="5"/>
  <c r="O321" i="5"/>
  <c r="N321" i="5"/>
  <c r="P320" i="5"/>
  <c r="O320" i="5"/>
  <c r="N320" i="5"/>
  <c r="V319" i="5"/>
  <c r="U319" i="5"/>
  <c r="T319" i="5"/>
  <c r="S319" i="5"/>
  <c r="R319" i="5"/>
  <c r="Q319" i="5"/>
  <c r="P319" i="5"/>
  <c r="O319" i="5"/>
  <c r="N319" i="5"/>
  <c r="V317" i="5"/>
  <c r="U317" i="5"/>
  <c r="T317" i="5"/>
  <c r="S317" i="5"/>
  <c r="R317" i="5"/>
  <c r="Q317" i="5"/>
  <c r="V316" i="5"/>
  <c r="U316" i="5"/>
  <c r="T316" i="5"/>
  <c r="S316" i="5"/>
  <c r="R316" i="5"/>
  <c r="Q316" i="5"/>
  <c r="P316" i="5"/>
  <c r="O316" i="5"/>
  <c r="N316" i="5"/>
  <c r="P315" i="5"/>
  <c r="O315" i="5"/>
  <c r="N315" i="5"/>
  <c r="P314" i="5"/>
  <c r="O314" i="5"/>
  <c r="N314" i="5"/>
  <c r="V313" i="5"/>
  <c r="U313" i="5"/>
  <c r="T313" i="5"/>
  <c r="S313" i="5"/>
  <c r="R313" i="5"/>
  <c r="Q313" i="5"/>
  <c r="P313" i="5"/>
  <c r="O313" i="5"/>
  <c r="N313" i="5"/>
  <c r="P312" i="5"/>
  <c r="O312" i="5"/>
  <c r="N312" i="5"/>
  <c r="P311" i="5"/>
  <c r="O311" i="5"/>
  <c r="N311" i="5"/>
  <c r="P310" i="5"/>
  <c r="O310" i="5"/>
  <c r="N310" i="5"/>
  <c r="P309" i="5"/>
  <c r="O309" i="5"/>
  <c r="N309" i="5"/>
  <c r="P308" i="5"/>
  <c r="O308" i="5"/>
  <c r="N308" i="5"/>
  <c r="V307" i="5"/>
  <c r="U307" i="5"/>
  <c r="T307" i="5"/>
  <c r="S307" i="5"/>
  <c r="R307" i="5"/>
  <c r="Q307" i="5"/>
  <c r="P307" i="5"/>
  <c r="O307" i="5"/>
  <c r="N307" i="5"/>
  <c r="P306" i="5"/>
  <c r="O306" i="5"/>
  <c r="N306" i="5"/>
  <c r="P305" i="5"/>
  <c r="O305" i="5"/>
  <c r="N305" i="5"/>
  <c r="V304" i="5"/>
  <c r="U304" i="5"/>
  <c r="T304" i="5"/>
  <c r="S304" i="5"/>
  <c r="R304" i="5"/>
  <c r="Q304" i="5"/>
  <c r="P304" i="5"/>
  <c r="O304" i="5"/>
  <c r="N304" i="5"/>
  <c r="V302" i="5"/>
  <c r="U302" i="5"/>
  <c r="T302" i="5"/>
  <c r="S302" i="5"/>
  <c r="R302" i="5"/>
  <c r="Q302" i="5"/>
  <c r="V301" i="5"/>
  <c r="U301" i="5"/>
  <c r="T301" i="5"/>
  <c r="S301" i="5"/>
  <c r="R301" i="5"/>
  <c r="Q301" i="5"/>
  <c r="P301" i="5"/>
  <c r="O301" i="5"/>
  <c r="N301" i="5"/>
  <c r="P300" i="5"/>
  <c r="O300" i="5"/>
  <c r="N300" i="5"/>
  <c r="V299" i="5"/>
  <c r="U299" i="5"/>
  <c r="T299" i="5"/>
  <c r="S299" i="5"/>
  <c r="R299" i="5"/>
  <c r="Q299" i="5"/>
  <c r="P299" i="5"/>
  <c r="O299" i="5"/>
  <c r="N299" i="5"/>
  <c r="P298" i="5"/>
  <c r="O298" i="5"/>
  <c r="N298" i="5"/>
  <c r="P297" i="5"/>
  <c r="O297" i="5"/>
  <c r="N297" i="5"/>
  <c r="V296" i="5"/>
  <c r="U296" i="5"/>
  <c r="T296" i="5"/>
  <c r="S296" i="5"/>
  <c r="R296" i="5"/>
  <c r="Q296" i="5"/>
  <c r="P296" i="5"/>
  <c r="O296" i="5"/>
  <c r="N296" i="5"/>
  <c r="P295" i="5"/>
  <c r="O295" i="5"/>
  <c r="N295" i="5"/>
  <c r="P294" i="5"/>
  <c r="O294" i="5"/>
  <c r="N294" i="5"/>
  <c r="P293" i="5"/>
  <c r="O293" i="5"/>
  <c r="N293" i="5"/>
  <c r="P292" i="5"/>
  <c r="O292" i="5"/>
  <c r="N292" i="5"/>
  <c r="P291" i="5"/>
  <c r="O291" i="5"/>
  <c r="N291" i="5"/>
  <c r="V290" i="5"/>
  <c r="U290" i="5"/>
  <c r="T290" i="5"/>
  <c r="S290" i="5"/>
  <c r="R290" i="5"/>
  <c r="Q290" i="5"/>
  <c r="P290" i="5"/>
  <c r="O290" i="5"/>
  <c r="N290" i="5"/>
  <c r="V285" i="5"/>
  <c r="U285" i="5"/>
  <c r="T285" i="5"/>
  <c r="S285" i="5"/>
  <c r="R285" i="5"/>
  <c r="Q285" i="5"/>
  <c r="V284" i="5"/>
  <c r="U284" i="5"/>
  <c r="T284" i="5"/>
  <c r="S284" i="5"/>
  <c r="R284" i="5"/>
  <c r="Q284" i="5"/>
  <c r="P284" i="5"/>
  <c r="O284" i="5"/>
  <c r="N284" i="5"/>
  <c r="P283" i="5"/>
  <c r="O283" i="5"/>
  <c r="N283" i="5"/>
  <c r="P282" i="5"/>
  <c r="O282" i="5"/>
  <c r="N282" i="5"/>
  <c r="V281" i="5"/>
  <c r="U281" i="5"/>
  <c r="T281" i="5"/>
  <c r="S281" i="5"/>
  <c r="R281" i="5"/>
  <c r="Q281" i="5"/>
  <c r="P281" i="5"/>
  <c r="O281" i="5"/>
  <c r="N281" i="5"/>
  <c r="P280" i="5"/>
  <c r="O280" i="5"/>
  <c r="N280" i="5"/>
  <c r="P279" i="5"/>
  <c r="O279" i="5"/>
  <c r="N279" i="5"/>
  <c r="P278" i="5"/>
  <c r="O278" i="5"/>
  <c r="N278" i="5"/>
  <c r="P277" i="5"/>
  <c r="O277" i="5"/>
  <c r="N277" i="5"/>
  <c r="P276" i="5"/>
  <c r="O276" i="5"/>
  <c r="N276" i="5"/>
  <c r="P275" i="5"/>
  <c r="O275" i="5"/>
  <c r="N275" i="5"/>
  <c r="P274" i="5"/>
  <c r="O274" i="5"/>
  <c r="N274" i="5"/>
  <c r="P273" i="5"/>
  <c r="O273" i="5"/>
  <c r="N273" i="5"/>
  <c r="P272" i="5"/>
  <c r="O272" i="5"/>
  <c r="N272" i="5"/>
  <c r="V271" i="5"/>
  <c r="U271" i="5"/>
  <c r="T271" i="5"/>
  <c r="S271" i="5"/>
  <c r="R271" i="5"/>
  <c r="Q271" i="5"/>
  <c r="P271" i="5"/>
  <c r="O271" i="5"/>
  <c r="N271" i="5"/>
  <c r="P270" i="5"/>
  <c r="O270" i="5"/>
  <c r="N270" i="5"/>
  <c r="P269" i="5"/>
  <c r="O269" i="5"/>
  <c r="N269" i="5"/>
  <c r="P268" i="5"/>
  <c r="O268" i="5"/>
  <c r="N268" i="5"/>
  <c r="P267" i="5"/>
  <c r="O267" i="5"/>
  <c r="N267" i="5"/>
  <c r="V266" i="5"/>
  <c r="U266" i="5"/>
  <c r="T266" i="5"/>
  <c r="S266" i="5"/>
  <c r="R266" i="5"/>
  <c r="Q266" i="5"/>
  <c r="P266" i="5"/>
  <c r="O266" i="5"/>
  <c r="N266" i="5"/>
  <c r="P265" i="5"/>
  <c r="O265" i="5"/>
  <c r="N265" i="5"/>
  <c r="P264" i="5"/>
  <c r="O264" i="5"/>
  <c r="N264" i="5"/>
  <c r="P263" i="5"/>
  <c r="O263" i="5"/>
  <c r="N263" i="5"/>
  <c r="P262" i="5"/>
  <c r="O262" i="5"/>
  <c r="N262" i="5"/>
  <c r="P261" i="5"/>
  <c r="O261" i="5"/>
  <c r="N261" i="5"/>
  <c r="P260" i="5"/>
  <c r="O260" i="5"/>
  <c r="N260" i="5"/>
  <c r="P259" i="5"/>
  <c r="O259" i="5"/>
  <c r="N259" i="5"/>
  <c r="V258" i="5"/>
  <c r="U258" i="5"/>
  <c r="T258" i="5"/>
  <c r="S258" i="5"/>
  <c r="R258" i="5"/>
  <c r="Q258" i="5"/>
  <c r="P258" i="5"/>
  <c r="O258" i="5"/>
  <c r="N258" i="5"/>
  <c r="V256" i="5"/>
  <c r="U256" i="5"/>
  <c r="T256" i="5"/>
  <c r="S256" i="5"/>
  <c r="R256" i="5"/>
  <c r="Q256" i="5"/>
  <c r="V254" i="5"/>
  <c r="U254" i="5"/>
  <c r="T254" i="5"/>
  <c r="S254" i="5"/>
  <c r="R254" i="5"/>
  <c r="Q254" i="5"/>
  <c r="P254" i="5"/>
  <c r="O254" i="5"/>
  <c r="N254" i="5"/>
  <c r="P253" i="5"/>
  <c r="O253" i="5"/>
  <c r="N253" i="5"/>
  <c r="P252" i="5"/>
  <c r="O252" i="5"/>
  <c r="N252" i="5"/>
  <c r="V251" i="5"/>
  <c r="U251" i="5"/>
  <c r="T251" i="5"/>
  <c r="S251" i="5"/>
  <c r="R251" i="5"/>
  <c r="Q251" i="5"/>
  <c r="P251" i="5"/>
  <c r="O251" i="5"/>
  <c r="N251" i="5"/>
  <c r="P250" i="5"/>
  <c r="O250" i="5"/>
  <c r="N250" i="5"/>
  <c r="P249" i="5"/>
  <c r="O249" i="5"/>
  <c r="N249" i="5"/>
  <c r="P248" i="5"/>
  <c r="O248" i="5"/>
  <c r="N248" i="5"/>
  <c r="P247" i="5"/>
  <c r="O247" i="5"/>
  <c r="N247" i="5"/>
  <c r="V246" i="5"/>
  <c r="U246" i="5"/>
  <c r="T246" i="5"/>
  <c r="S246" i="5"/>
  <c r="R246" i="5"/>
  <c r="Q246" i="5"/>
  <c r="P246" i="5"/>
  <c r="O246" i="5"/>
  <c r="N246" i="5"/>
  <c r="P245" i="5"/>
  <c r="O245" i="5"/>
  <c r="N245" i="5"/>
  <c r="P244" i="5"/>
  <c r="O244" i="5"/>
  <c r="N244" i="5"/>
  <c r="P243" i="5"/>
  <c r="O243" i="5"/>
  <c r="N243" i="5"/>
  <c r="P242" i="5"/>
  <c r="O242" i="5"/>
  <c r="N242" i="5"/>
  <c r="P241" i="5"/>
  <c r="O241" i="5"/>
  <c r="N241" i="5"/>
  <c r="V240" i="5"/>
  <c r="U240" i="5"/>
  <c r="T240" i="5"/>
  <c r="S240" i="5"/>
  <c r="R240" i="5"/>
  <c r="Q240" i="5"/>
  <c r="P240" i="5"/>
  <c r="O240" i="5"/>
  <c r="N240" i="5"/>
  <c r="V238" i="5"/>
  <c r="U238" i="5"/>
  <c r="T238" i="5"/>
  <c r="S238" i="5"/>
  <c r="R238" i="5"/>
  <c r="Q238" i="5"/>
  <c r="V237" i="5"/>
  <c r="U237" i="5"/>
  <c r="T237" i="5"/>
  <c r="S237" i="5"/>
  <c r="R237" i="5"/>
  <c r="Q237" i="5"/>
  <c r="P237" i="5"/>
  <c r="O237" i="5"/>
  <c r="N237" i="5"/>
  <c r="V236" i="5"/>
  <c r="U236" i="5"/>
  <c r="T236" i="5"/>
  <c r="S236" i="5"/>
  <c r="R236" i="5"/>
  <c r="Q236" i="5"/>
  <c r="P236" i="5"/>
  <c r="O236" i="5"/>
  <c r="N236" i="5"/>
  <c r="V235" i="5"/>
  <c r="U235" i="5"/>
  <c r="T235" i="5"/>
  <c r="S235" i="5"/>
  <c r="R235" i="5"/>
  <c r="Q235" i="5"/>
  <c r="P235" i="5"/>
  <c r="O235" i="5"/>
  <c r="N235" i="5"/>
  <c r="P234" i="5"/>
  <c r="O234" i="5"/>
  <c r="N234" i="5"/>
  <c r="P233" i="5"/>
  <c r="O233" i="5"/>
  <c r="N233" i="5"/>
  <c r="V232" i="5"/>
  <c r="U232" i="5"/>
  <c r="T232" i="5"/>
  <c r="S232" i="5"/>
  <c r="R232" i="5"/>
  <c r="Q232" i="5"/>
  <c r="P232" i="5"/>
  <c r="O232" i="5"/>
  <c r="N232" i="5"/>
  <c r="P231" i="5"/>
  <c r="O231" i="5"/>
  <c r="N231" i="5"/>
  <c r="P230" i="5"/>
  <c r="O230" i="5"/>
  <c r="N230" i="5"/>
  <c r="P229" i="5"/>
  <c r="O229" i="5"/>
  <c r="N229" i="5"/>
  <c r="P228" i="5"/>
  <c r="O228" i="5"/>
  <c r="N228" i="5"/>
  <c r="P227" i="5"/>
  <c r="O227" i="5"/>
  <c r="N227" i="5"/>
  <c r="P226" i="5"/>
  <c r="O226" i="5"/>
  <c r="N226" i="5"/>
  <c r="V225" i="5"/>
  <c r="U225" i="5"/>
  <c r="T225" i="5"/>
  <c r="S225" i="5"/>
  <c r="R225" i="5"/>
  <c r="Q225" i="5"/>
  <c r="P225" i="5"/>
  <c r="O225" i="5"/>
  <c r="N225" i="5"/>
  <c r="V223" i="5"/>
  <c r="U223" i="5"/>
  <c r="T223" i="5"/>
  <c r="S223" i="5"/>
  <c r="R223" i="5"/>
  <c r="Q223" i="5"/>
  <c r="V222" i="5"/>
  <c r="U222" i="5"/>
  <c r="T222" i="5"/>
  <c r="S222" i="5"/>
  <c r="R222" i="5"/>
  <c r="Q222" i="5"/>
  <c r="P222" i="5"/>
  <c r="O222" i="5"/>
  <c r="N222" i="5"/>
  <c r="P221" i="5"/>
  <c r="O221" i="5"/>
  <c r="N221" i="5"/>
  <c r="P220" i="5"/>
  <c r="O220" i="5"/>
  <c r="N220" i="5"/>
  <c r="V219" i="5"/>
  <c r="U219" i="5"/>
  <c r="T219" i="5"/>
  <c r="S219" i="5"/>
  <c r="R219" i="5"/>
  <c r="Q219" i="5"/>
  <c r="P219" i="5"/>
  <c r="O219" i="5"/>
  <c r="N219" i="5"/>
  <c r="P218" i="5"/>
  <c r="O218" i="5"/>
  <c r="N218" i="5"/>
  <c r="P217" i="5"/>
  <c r="O217" i="5"/>
  <c r="N217" i="5"/>
  <c r="P216" i="5"/>
  <c r="O216" i="5"/>
  <c r="N216" i="5"/>
  <c r="P215" i="5"/>
  <c r="O215" i="5"/>
  <c r="N215" i="5"/>
  <c r="P214" i="5"/>
  <c r="O214" i="5"/>
  <c r="N214" i="5"/>
  <c r="V213" i="5"/>
  <c r="U213" i="5"/>
  <c r="T213" i="5"/>
  <c r="S213" i="5"/>
  <c r="R213" i="5"/>
  <c r="Q213" i="5"/>
  <c r="P213" i="5"/>
  <c r="O213" i="5"/>
  <c r="N213" i="5"/>
  <c r="P212" i="5"/>
  <c r="O212" i="5"/>
  <c r="N212" i="5"/>
  <c r="P211" i="5"/>
  <c r="O211" i="5"/>
  <c r="N211" i="5"/>
  <c r="V210" i="5"/>
  <c r="U210" i="5"/>
  <c r="T210" i="5"/>
  <c r="S210" i="5"/>
  <c r="R210" i="5"/>
  <c r="Q210" i="5"/>
  <c r="P210" i="5"/>
  <c r="O210" i="5"/>
  <c r="N210" i="5"/>
  <c r="V208" i="5"/>
  <c r="U208" i="5"/>
  <c r="T208" i="5"/>
  <c r="S208" i="5"/>
  <c r="R208" i="5"/>
  <c r="Q208" i="5"/>
  <c r="P207" i="5"/>
  <c r="O207" i="5"/>
  <c r="N207" i="5"/>
  <c r="P206" i="5"/>
  <c r="O206" i="5"/>
  <c r="N206" i="5"/>
  <c r="V205" i="5"/>
  <c r="U205" i="5"/>
  <c r="T205" i="5"/>
  <c r="S205" i="5"/>
  <c r="R205" i="5"/>
  <c r="Q205" i="5"/>
  <c r="P205" i="5"/>
  <c r="O205" i="5"/>
  <c r="N205" i="5"/>
  <c r="V204" i="5"/>
  <c r="U204" i="5"/>
  <c r="T204" i="5"/>
  <c r="S204" i="5"/>
  <c r="R204" i="5"/>
  <c r="Q204" i="5"/>
  <c r="P204" i="5"/>
  <c r="O204" i="5"/>
  <c r="N204" i="5"/>
  <c r="P203" i="5"/>
  <c r="O203" i="5"/>
  <c r="N203" i="5"/>
  <c r="P202" i="5"/>
  <c r="O202" i="5"/>
  <c r="N202" i="5"/>
  <c r="V201" i="5"/>
  <c r="U201" i="5"/>
  <c r="T201" i="5"/>
  <c r="S201" i="5"/>
  <c r="R201" i="5"/>
  <c r="Q201" i="5"/>
  <c r="P201" i="5"/>
  <c r="O201" i="5"/>
  <c r="N201" i="5"/>
  <c r="P200" i="5"/>
  <c r="O200" i="5"/>
  <c r="N200" i="5"/>
  <c r="P199" i="5"/>
  <c r="O199" i="5"/>
  <c r="N199" i="5"/>
  <c r="P198" i="5"/>
  <c r="O198" i="5"/>
  <c r="N198" i="5"/>
  <c r="P197" i="5"/>
  <c r="O197" i="5"/>
  <c r="N197" i="5"/>
  <c r="V196" i="5"/>
  <c r="U196" i="5"/>
  <c r="T196" i="5"/>
  <c r="S196" i="5"/>
  <c r="R196" i="5"/>
  <c r="Q196" i="5"/>
  <c r="P196" i="5"/>
  <c r="O196" i="5"/>
  <c r="N196" i="5"/>
  <c r="V191" i="5"/>
  <c r="U191" i="5"/>
  <c r="T191" i="5"/>
  <c r="S191" i="5"/>
  <c r="R191" i="5"/>
  <c r="Q191" i="5"/>
  <c r="V190" i="5"/>
  <c r="U190" i="5"/>
  <c r="T190" i="5"/>
  <c r="S190" i="5"/>
  <c r="R190" i="5"/>
  <c r="Q190" i="5"/>
  <c r="P190" i="5"/>
  <c r="O190" i="5"/>
  <c r="N190" i="5"/>
  <c r="V189" i="5"/>
  <c r="U189" i="5"/>
  <c r="T189" i="5"/>
  <c r="S189" i="5"/>
  <c r="R189" i="5"/>
  <c r="Q189" i="5"/>
  <c r="P189" i="5"/>
  <c r="O189" i="5"/>
  <c r="N189" i="5"/>
  <c r="V188" i="5"/>
  <c r="U188" i="5"/>
  <c r="T188" i="5"/>
  <c r="S188" i="5"/>
  <c r="R188" i="5"/>
  <c r="Q188" i="5"/>
  <c r="P188" i="5"/>
  <c r="O188" i="5"/>
  <c r="N188" i="5"/>
  <c r="P187" i="5"/>
  <c r="O187" i="5"/>
  <c r="N187" i="5"/>
  <c r="P186" i="5"/>
  <c r="O186" i="5"/>
  <c r="N186" i="5"/>
  <c r="V185" i="5"/>
  <c r="U185" i="5"/>
  <c r="T185" i="5"/>
  <c r="S185" i="5"/>
  <c r="R185" i="5"/>
  <c r="Q185" i="5"/>
  <c r="P185" i="5"/>
  <c r="O185" i="5"/>
  <c r="N185" i="5"/>
  <c r="P184" i="5"/>
  <c r="O184" i="5"/>
  <c r="N184" i="5"/>
  <c r="P183" i="5"/>
  <c r="O183" i="5"/>
  <c r="N183" i="5"/>
  <c r="P182" i="5"/>
  <c r="O182" i="5"/>
  <c r="N182" i="5"/>
  <c r="P181" i="5"/>
  <c r="O181" i="5"/>
  <c r="N181" i="5"/>
  <c r="P180" i="5"/>
  <c r="O180" i="5"/>
  <c r="N180" i="5"/>
  <c r="P179" i="5"/>
  <c r="O179" i="5"/>
  <c r="N179" i="5"/>
  <c r="V178" i="5"/>
  <c r="U178" i="5"/>
  <c r="T178" i="5"/>
  <c r="S178" i="5"/>
  <c r="R178" i="5"/>
  <c r="Q178" i="5"/>
  <c r="P178" i="5"/>
  <c r="O178" i="5"/>
  <c r="N178" i="5"/>
  <c r="V176" i="5"/>
  <c r="U176" i="5"/>
  <c r="T176" i="5"/>
  <c r="S176" i="5"/>
  <c r="R176" i="5"/>
  <c r="Q176" i="5"/>
  <c r="V174" i="5"/>
  <c r="U174" i="5"/>
  <c r="T174" i="5"/>
  <c r="S174" i="5"/>
  <c r="R174" i="5"/>
  <c r="Q174" i="5"/>
  <c r="P174" i="5"/>
  <c r="O174" i="5"/>
  <c r="N174" i="5"/>
  <c r="P173" i="5"/>
  <c r="O173" i="5"/>
  <c r="N173" i="5"/>
  <c r="P172" i="5"/>
  <c r="O172" i="5"/>
  <c r="N172" i="5"/>
  <c r="V171" i="5"/>
  <c r="U171" i="5"/>
  <c r="T171" i="5"/>
  <c r="S171" i="5"/>
  <c r="R171" i="5"/>
  <c r="Q171" i="5"/>
  <c r="P171" i="5"/>
  <c r="O171" i="5"/>
  <c r="N171" i="5"/>
  <c r="P170" i="5"/>
  <c r="O170" i="5"/>
  <c r="N170" i="5"/>
  <c r="P169" i="5"/>
  <c r="O169" i="5"/>
  <c r="N169" i="5"/>
  <c r="P168" i="5"/>
  <c r="O168" i="5"/>
  <c r="N168" i="5"/>
  <c r="P167" i="5"/>
  <c r="O167" i="5"/>
  <c r="N167" i="5"/>
  <c r="V166" i="5"/>
  <c r="U166" i="5"/>
  <c r="T166" i="5"/>
  <c r="S166" i="5"/>
  <c r="R166" i="5"/>
  <c r="Q166" i="5"/>
  <c r="P166" i="5"/>
  <c r="O166" i="5"/>
  <c r="N166" i="5"/>
  <c r="P165" i="5"/>
  <c r="O165" i="5"/>
  <c r="N165" i="5"/>
  <c r="P164" i="5"/>
  <c r="O164" i="5"/>
  <c r="N164" i="5"/>
  <c r="P163" i="5"/>
  <c r="O163" i="5"/>
  <c r="N163" i="5"/>
  <c r="V162" i="5"/>
  <c r="U162" i="5"/>
  <c r="T162" i="5"/>
  <c r="S162" i="5"/>
  <c r="R162" i="5"/>
  <c r="Q162" i="5"/>
  <c r="P162" i="5"/>
  <c r="O162" i="5"/>
  <c r="N162" i="5"/>
  <c r="V160" i="5"/>
  <c r="U160" i="5"/>
  <c r="T160" i="5"/>
  <c r="S160" i="5"/>
  <c r="R160" i="5"/>
  <c r="Q160" i="5"/>
  <c r="V159" i="5"/>
  <c r="U159" i="5"/>
  <c r="T159" i="5"/>
  <c r="S159" i="5"/>
  <c r="R159" i="5"/>
  <c r="Q159" i="5"/>
  <c r="P159" i="5"/>
  <c r="O159" i="5"/>
  <c r="N159" i="5"/>
  <c r="P158" i="5"/>
  <c r="O158" i="5"/>
  <c r="N158" i="5"/>
  <c r="P157" i="5"/>
  <c r="O157" i="5"/>
  <c r="N157" i="5"/>
  <c r="V156" i="5"/>
  <c r="U156" i="5"/>
  <c r="T156" i="5"/>
  <c r="S156" i="5"/>
  <c r="R156" i="5"/>
  <c r="Q156" i="5"/>
  <c r="P156" i="5"/>
  <c r="O156" i="5"/>
  <c r="N156" i="5"/>
  <c r="P155" i="5"/>
  <c r="O155" i="5"/>
  <c r="N155" i="5"/>
  <c r="P154" i="5"/>
  <c r="O154" i="5"/>
  <c r="N154" i="5"/>
  <c r="P153" i="5"/>
  <c r="O153" i="5"/>
  <c r="N153" i="5"/>
  <c r="P152" i="5"/>
  <c r="O152" i="5"/>
  <c r="N152" i="5"/>
  <c r="P151" i="5"/>
  <c r="O151" i="5"/>
  <c r="N151" i="5"/>
  <c r="P150" i="5"/>
  <c r="O150" i="5"/>
  <c r="N150" i="5"/>
  <c r="P149" i="5"/>
  <c r="O149" i="5"/>
  <c r="N149" i="5"/>
  <c r="P148" i="5"/>
  <c r="O148" i="5"/>
  <c r="N148" i="5"/>
  <c r="P147" i="5"/>
  <c r="O147" i="5"/>
  <c r="N147" i="5"/>
  <c r="V146" i="5"/>
  <c r="U146" i="5"/>
  <c r="T146" i="5"/>
  <c r="S146" i="5"/>
  <c r="R146" i="5"/>
  <c r="Q146" i="5"/>
  <c r="P146" i="5"/>
  <c r="O146" i="5"/>
  <c r="N146" i="5"/>
  <c r="P145" i="5"/>
  <c r="O145" i="5"/>
  <c r="N145" i="5"/>
  <c r="P144" i="5"/>
  <c r="O144" i="5"/>
  <c r="N144" i="5"/>
  <c r="V143" i="5"/>
  <c r="U143" i="5"/>
  <c r="T143" i="5"/>
  <c r="S143" i="5"/>
  <c r="R143" i="5"/>
  <c r="Q143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P137" i="5"/>
  <c r="O137" i="5"/>
  <c r="N137" i="5"/>
  <c r="V136" i="5"/>
  <c r="U136" i="5"/>
  <c r="T136" i="5"/>
  <c r="S136" i="5"/>
  <c r="R136" i="5"/>
  <c r="Q136" i="5"/>
  <c r="P136" i="5"/>
  <c r="O136" i="5"/>
  <c r="N136" i="5"/>
  <c r="V134" i="5"/>
  <c r="U134" i="5"/>
  <c r="T134" i="5"/>
  <c r="S134" i="5"/>
  <c r="R134" i="5"/>
  <c r="Q134" i="5"/>
  <c r="V133" i="5"/>
  <c r="U133" i="5"/>
  <c r="T133" i="5"/>
  <c r="S133" i="5"/>
  <c r="R133" i="5"/>
  <c r="Q133" i="5"/>
  <c r="P133" i="5"/>
  <c r="O133" i="5"/>
  <c r="N133" i="5"/>
  <c r="P132" i="5"/>
  <c r="O132" i="5"/>
  <c r="N132" i="5"/>
  <c r="P131" i="5"/>
  <c r="O131" i="5"/>
  <c r="N131" i="5"/>
  <c r="V130" i="5"/>
  <c r="U130" i="5"/>
  <c r="T130" i="5"/>
  <c r="S130" i="5"/>
  <c r="R130" i="5"/>
  <c r="Q130" i="5"/>
  <c r="P130" i="5"/>
  <c r="O130" i="5"/>
  <c r="N130" i="5"/>
  <c r="P129" i="5"/>
  <c r="O129" i="5"/>
  <c r="N129" i="5"/>
  <c r="P128" i="5"/>
  <c r="O128" i="5"/>
  <c r="N128" i="5"/>
  <c r="P127" i="5"/>
  <c r="O127" i="5"/>
  <c r="N127" i="5"/>
  <c r="P126" i="5"/>
  <c r="O126" i="5"/>
  <c r="N126" i="5"/>
  <c r="P125" i="5"/>
  <c r="O125" i="5"/>
  <c r="N125" i="5"/>
  <c r="V124" i="5"/>
  <c r="U124" i="5"/>
  <c r="T124" i="5"/>
  <c r="S124" i="5"/>
  <c r="R124" i="5"/>
  <c r="Q124" i="5"/>
  <c r="P124" i="5"/>
  <c r="O124" i="5"/>
  <c r="N124" i="5"/>
  <c r="P123" i="5"/>
  <c r="O123" i="5"/>
  <c r="N123" i="5"/>
  <c r="P122" i="5"/>
  <c r="O122" i="5"/>
  <c r="N122" i="5"/>
  <c r="V121" i="5"/>
  <c r="U121" i="5"/>
  <c r="T121" i="5"/>
  <c r="S121" i="5"/>
  <c r="R121" i="5"/>
  <c r="Q121" i="5"/>
  <c r="P121" i="5"/>
  <c r="O121" i="5"/>
  <c r="N121" i="5"/>
  <c r="V119" i="5"/>
  <c r="U119" i="5"/>
  <c r="T119" i="5"/>
  <c r="S119" i="5"/>
  <c r="R119" i="5"/>
  <c r="Q119" i="5"/>
  <c r="V118" i="5"/>
  <c r="U118" i="5"/>
  <c r="T118" i="5"/>
  <c r="S118" i="5"/>
  <c r="R118" i="5"/>
  <c r="Q118" i="5"/>
  <c r="P118" i="5"/>
  <c r="O118" i="5"/>
  <c r="N118" i="5"/>
  <c r="P117" i="5"/>
  <c r="O117" i="5"/>
  <c r="N117" i="5"/>
  <c r="V116" i="5"/>
  <c r="U116" i="5"/>
  <c r="T116" i="5"/>
  <c r="S116" i="5"/>
  <c r="R116" i="5"/>
  <c r="Q116" i="5"/>
  <c r="P116" i="5"/>
  <c r="O116" i="5"/>
  <c r="N116" i="5"/>
  <c r="P115" i="5"/>
  <c r="O115" i="5"/>
  <c r="N115" i="5"/>
  <c r="P114" i="5"/>
  <c r="O114" i="5"/>
  <c r="N114" i="5"/>
  <c r="V113" i="5"/>
  <c r="U113" i="5"/>
  <c r="T113" i="5"/>
  <c r="S113" i="5"/>
  <c r="R113" i="5"/>
  <c r="Q113" i="5"/>
  <c r="P113" i="5"/>
  <c r="O113" i="5"/>
  <c r="N113" i="5"/>
  <c r="P112" i="5"/>
  <c r="O112" i="5"/>
  <c r="N112" i="5"/>
  <c r="P111" i="5"/>
  <c r="O111" i="5"/>
  <c r="N111" i="5"/>
  <c r="P110" i="5"/>
  <c r="O110" i="5"/>
  <c r="N110" i="5"/>
  <c r="P109" i="5"/>
  <c r="O109" i="5"/>
  <c r="N109" i="5"/>
  <c r="P108" i="5"/>
  <c r="O108" i="5"/>
  <c r="N108" i="5"/>
  <c r="V107" i="5"/>
  <c r="U107" i="5"/>
  <c r="T107" i="5"/>
  <c r="S107" i="5"/>
  <c r="R107" i="5"/>
  <c r="Q107" i="5"/>
  <c r="P107" i="5"/>
  <c r="O107" i="5"/>
  <c r="N107" i="5"/>
  <c r="V102" i="5"/>
  <c r="U102" i="5"/>
  <c r="T102" i="5"/>
  <c r="S102" i="5"/>
  <c r="R102" i="5"/>
  <c r="Q102" i="5"/>
  <c r="V101" i="5"/>
  <c r="U101" i="5"/>
  <c r="T101" i="5"/>
  <c r="S101" i="5"/>
  <c r="R101" i="5"/>
  <c r="Q101" i="5"/>
  <c r="P101" i="5"/>
  <c r="O101" i="5"/>
  <c r="N101" i="5"/>
  <c r="P100" i="5"/>
  <c r="O100" i="5"/>
  <c r="N100" i="5"/>
  <c r="P99" i="5"/>
  <c r="O99" i="5"/>
  <c r="N99" i="5"/>
  <c r="V98" i="5"/>
  <c r="U98" i="5"/>
  <c r="T98" i="5"/>
  <c r="S98" i="5"/>
  <c r="R98" i="5"/>
  <c r="Q98" i="5"/>
  <c r="P98" i="5"/>
  <c r="O98" i="5"/>
  <c r="N98" i="5"/>
  <c r="P97" i="5"/>
  <c r="O97" i="5"/>
  <c r="N97" i="5"/>
  <c r="P96" i="5"/>
  <c r="O96" i="5"/>
  <c r="N96" i="5"/>
  <c r="P95" i="5"/>
  <c r="O95" i="5"/>
  <c r="N95" i="5"/>
  <c r="P94" i="5"/>
  <c r="O94" i="5"/>
  <c r="N94" i="5"/>
  <c r="P93" i="5"/>
  <c r="O93" i="5"/>
  <c r="N93" i="5"/>
  <c r="P92" i="5"/>
  <c r="O92" i="5"/>
  <c r="N92" i="5"/>
  <c r="P91" i="5"/>
  <c r="O91" i="5"/>
  <c r="N91" i="5"/>
  <c r="P90" i="5"/>
  <c r="O90" i="5"/>
  <c r="N90" i="5"/>
  <c r="P89" i="5"/>
  <c r="O89" i="5"/>
  <c r="N89" i="5"/>
  <c r="V88" i="5"/>
  <c r="U88" i="5"/>
  <c r="T88" i="5"/>
  <c r="S88" i="5"/>
  <c r="R88" i="5"/>
  <c r="Q88" i="5"/>
  <c r="P88" i="5"/>
  <c r="O88" i="5"/>
  <c r="N88" i="5"/>
  <c r="P87" i="5"/>
  <c r="O87" i="5"/>
  <c r="N87" i="5"/>
  <c r="V86" i="5"/>
  <c r="U86" i="5"/>
  <c r="T86" i="5"/>
  <c r="S86" i="5"/>
  <c r="R86" i="5"/>
  <c r="Q86" i="5"/>
  <c r="P86" i="5"/>
  <c r="O86" i="5"/>
  <c r="N86" i="5"/>
  <c r="P85" i="5"/>
  <c r="O85" i="5"/>
  <c r="N85" i="5"/>
  <c r="P84" i="5"/>
  <c r="O84" i="5"/>
  <c r="N84" i="5"/>
  <c r="P83" i="5"/>
  <c r="O83" i="5"/>
  <c r="N83" i="5"/>
  <c r="P82" i="5"/>
  <c r="O82" i="5"/>
  <c r="N82" i="5"/>
  <c r="P81" i="5"/>
  <c r="O81" i="5"/>
  <c r="N81" i="5"/>
  <c r="P80" i="5"/>
  <c r="O80" i="5"/>
  <c r="N80" i="5"/>
  <c r="P79" i="5"/>
  <c r="O79" i="5"/>
  <c r="N79" i="5"/>
  <c r="V78" i="5"/>
  <c r="U78" i="5"/>
  <c r="T78" i="5"/>
  <c r="S78" i="5"/>
  <c r="R78" i="5"/>
  <c r="Q78" i="5"/>
  <c r="P78" i="5"/>
  <c r="O78" i="5"/>
  <c r="N78" i="5"/>
  <c r="V76" i="5"/>
  <c r="U76" i="5"/>
  <c r="T76" i="5"/>
  <c r="S76" i="5"/>
  <c r="R76" i="5"/>
  <c r="Q76" i="5"/>
  <c r="V75" i="5"/>
  <c r="U75" i="5"/>
  <c r="T75" i="5"/>
  <c r="S75" i="5"/>
  <c r="R75" i="5"/>
  <c r="Q75" i="5"/>
  <c r="P75" i="5"/>
  <c r="O75" i="5"/>
  <c r="N75" i="5"/>
  <c r="P74" i="5"/>
  <c r="O74" i="5"/>
  <c r="N74" i="5"/>
  <c r="V73" i="5"/>
  <c r="U73" i="5"/>
  <c r="T73" i="5"/>
  <c r="S73" i="5"/>
  <c r="R73" i="5"/>
  <c r="Q73" i="5"/>
  <c r="P73" i="5"/>
  <c r="O73" i="5"/>
  <c r="N73" i="5"/>
  <c r="P72" i="5"/>
  <c r="O72" i="5"/>
  <c r="N72" i="5"/>
  <c r="P71" i="5"/>
  <c r="O71" i="5"/>
  <c r="N71" i="5"/>
  <c r="P70" i="5"/>
  <c r="O70" i="5"/>
  <c r="N70" i="5"/>
  <c r="P69" i="5"/>
  <c r="O69" i="5"/>
  <c r="N69" i="5"/>
  <c r="V68" i="5"/>
  <c r="U68" i="5"/>
  <c r="T68" i="5"/>
  <c r="S68" i="5"/>
  <c r="R68" i="5"/>
  <c r="Q68" i="5"/>
  <c r="P68" i="5"/>
  <c r="O68" i="5"/>
  <c r="N68" i="5"/>
  <c r="P67" i="5"/>
  <c r="O67" i="5"/>
  <c r="N67" i="5"/>
  <c r="P66" i="5"/>
  <c r="O66" i="5"/>
  <c r="N66" i="5"/>
  <c r="P65" i="5"/>
  <c r="O65" i="5"/>
  <c r="N65" i="5"/>
  <c r="P64" i="5"/>
  <c r="O64" i="5"/>
  <c r="N64" i="5"/>
  <c r="P63" i="5"/>
  <c r="O63" i="5"/>
  <c r="N63" i="5"/>
  <c r="V62" i="5"/>
  <c r="U62" i="5"/>
  <c r="T62" i="5"/>
  <c r="S62" i="5"/>
  <c r="R62" i="5"/>
  <c r="Q62" i="5"/>
  <c r="P62" i="5"/>
  <c r="O62" i="5"/>
  <c r="N62" i="5"/>
  <c r="V60" i="5"/>
  <c r="U60" i="5"/>
  <c r="T60" i="5"/>
  <c r="S60" i="5"/>
  <c r="R60" i="5"/>
  <c r="Q60" i="5"/>
  <c r="V59" i="5"/>
  <c r="U59" i="5"/>
  <c r="T59" i="5"/>
  <c r="S59" i="5"/>
  <c r="R59" i="5"/>
  <c r="Q59" i="5"/>
  <c r="P59" i="5"/>
  <c r="O59" i="5"/>
  <c r="N59" i="5"/>
  <c r="V58" i="5"/>
  <c r="U58" i="5"/>
  <c r="T58" i="5"/>
  <c r="S58" i="5"/>
  <c r="R58" i="5"/>
  <c r="Q58" i="5"/>
  <c r="P58" i="5"/>
  <c r="O58" i="5"/>
  <c r="N58" i="5"/>
  <c r="V57" i="5"/>
  <c r="U57" i="5"/>
  <c r="T57" i="5"/>
  <c r="S57" i="5"/>
  <c r="R57" i="5"/>
  <c r="Q57" i="5"/>
  <c r="P57" i="5"/>
  <c r="O57" i="5"/>
  <c r="N57" i="5"/>
  <c r="P56" i="5"/>
  <c r="O56" i="5"/>
  <c r="N56" i="5"/>
  <c r="P55" i="5"/>
  <c r="O55" i="5"/>
  <c r="N55" i="5"/>
  <c r="V54" i="5"/>
  <c r="U54" i="5"/>
  <c r="T54" i="5"/>
  <c r="S54" i="5"/>
  <c r="R54" i="5"/>
  <c r="Q54" i="5"/>
  <c r="P54" i="5"/>
  <c r="O54" i="5"/>
  <c r="N54" i="5"/>
  <c r="P53" i="5"/>
  <c r="O53" i="5"/>
  <c r="N53" i="5"/>
  <c r="P52" i="5"/>
  <c r="O52" i="5"/>
  <c r="N52" i="5"/>
  <c r="P51" i="5"/>
  <c r="O51" i="5"/>
  <c r="N51" i="5"/>
  <c r="P50" i="5"/>
  <c r="O50" i="5"/>
  <c r="N50" i="5"/>
  <c r="P49" i="5"/>
  <c r="O49" i="5"/>
  <c r="N49" i="5"/>
  <c r="P48" i="5"/>
  <c r="O48" i="5"/>
  <c r="N48" i="5"/>
  <c r="V47" i="5"/>
  <c r="U47" i="5"/>
  <c r="T47" i="5"/>
  <c r="S47" i="5"/>
  <c r="R47" i="5"/>
  <c r="Q47" i="5"/>
  <c r="P47" i="5"/>
  <c r="O47" i="5"/>
  <c r="N47" i="5"/>
  <c r="V45" i="5"/>
  <c r="U45" i="5"/>
  <c r="T45" i="5"/>
  <c r="S45" i="5"/>
  <c r="R45" i="5"/>
  <c r="Q45" i="5"/>
  <c r="V44" i="5"/>
  <c r="U44" i="5"/>
  <c r="T44" i="5"/>
  <c r="S44" i="5"/>
  <c r="R44" i="5"/>
  <c r="Q44" i="5"/>
  <c r="P44" i="5"/>
  <c r="O44" i="5"/>
  <c r="N44" i="5"/>
  <c r="P43" i="5"/>
  <c r="O43" i="5"/>
  <c r="N43" i="5"/>
  <c r="P42" i="5"/>
  <c r="O42" i="5"/>
  <c r="N42" i="5"/>
  <c r="V41" i="5"/>
  <c r="U41" i="5"/>
  <c r="T41" i="5"/>
  <c r="S41" i="5"/>
  <c r="R41" i="5"/>
  <c r="Q41" i="5"/>
  <c r="P41" i="5"/>
  <c r="O41" i="5"/>
  <c r="N41" i="5"/>
  <c r="P40" i="5"/>
  <c r="O40" i="5"/>
  <c r="N40" i="5"/>
  <c r="P39" i="5"/>
  <c r="O39" i="5"/>
  <c r="N39" i="5"/>
  <c r="P38" i="5"/>
  <c r="O38" i="5"/>
  <c r="N38" i="5"/>
  <c r="P37" i="5"/>
  <c r="O37" i="5"/>
  <c r="N37" i="5"/>
  <c r="P36" i="5"/>
  <c r="O36" i="5"/>
  <c r="N36" i="5"/>
  <c r="V35" i="5"/>
  <c r="U35" i="5"/>
  <c r="T35" i="5"/>
  <c r="S35" i="5"/>
  <c r="R35" i="5"/>
  <c r="Q35" i="5"/>
  <c r="P35" i="5"/>
  <c r="O35" i="5"/>
  <c r="N35" i="5"/>
  <c r="P34" i="5"/>
  <c r="O34" i="5"/>
  <c r="N34" i="5"/>
  <c r="P33" i="5"/>
  <c r="O33" i="5"/>
  <c r="N33" i="5"/>
  <c r="V32" i="5"/>
  <c r="U32" i="5"/>
  <c r="T32" i="5"/>
  <c r="S32" i="5"/>
  <c r="R32" i="5"/>
  <c r="Q32" i="5"/>
  <c r="P32" i="5"/>
  <c r="O32" i="5"/>
  <c r="N32" i="5"/>
  <c r="V30" i="5"/>
  <c r="U30" i="5"/>
  <c r="T30" i="5"/>
  <c r="S30" i="5"/>
  <c r="R30" i="5"/>
  <c r="Q30" i="5"/>
  <c r="P28" i="5"/>
  <c r="O28" i="5"/>
  <c r="N28" i="5"/>
  <c r="P27" i="5"/>
  <c r="O27" i="5"/>
  <c r="N27" i="5"/>
  <c r="V26" i="5"/>
  <c r="U26" i="5"/>
  <c r="T26" i="5"/>
  <c r="S26" i="5"/>
  <c r="R26" i="5"/>
  <c r="Q26" i="5"/>
  <c r="P26" i="5"/>
  <c r="O26" i="5"/>
  <c r="N26" i="5"/>
  <c r="V25" i="5"/>
  <c r="U25" i="5"/>
  <c r="T25" i="5"/>
  <c r="S25" i="5"/>
  <c r="R25" i="5"/>
  <c r="Q25" i="5"/>
  <c r="P25" i="5"/>
  <c r="O25" i="5"/>
  <c r="N25" i="5"/>
  <c r="P24" i="5"/>
  <c r="O24" i="5"/>
  <c r="N24" i="5"/>
  <c r="P23" i="5"/>
  <c r="O23" i="5"/>
  <c r="N23" i="5"/>
  <c r="V22" i="5"/>
  <c r="U22" i="5"/>
  <c r="T22" i="5"/>
  <c r="S22" i="5"/>
  <c r="R22" i="5"/>
  <c r="Q22" i="5"/>
  <c r="P22" i="5"/>
  <c r="O22" i="5"/>
  <c r="N22" i="5"/>
  <c r="P21" i="5"/>
  <c r="O21" i="5"/>
  <c r="N21" i="5"/>
  <c r="P20" i="5"/>
  <c r="O20" i="5"/>
  <c r="N20" i="5"/>
  <c r="P19" i="5"/>
  <c r="O19" i="5"/>
  <c r="N19" i="5"/>
  <c r="P18" i="5"/>
  <c r="O18" i="5"/>
  <c r="N18" i="5"/>
  <c r="V17" i="5"/>
  <c r="U17" i="5"/>
  <c r="T17" i="5"/>
  <c r="S17" i="5"/>
  <c r="R17" i="5"/>
  <c r="Q17" i="5"/>
  <c r="P17" i="5"/>
  <c r="O17" i="5"/>
  <c r="N17" i="5"/>
</calcChain>
</file>

<file path=xl/sharedStrings.xml><?xml version="1.0" encoding="utf-8"?>
<sst xmlns="http://schemas.openxmlformats.org/spreadsheetml/2006/main" count="522" uniqueCount="135">
  <si>
    <t xml:space="preserve">          УТВЕРЖДАЮ</t>
  </si>
  <si>
    <t>4-недельное перспективное  меню для организации питания школьников в общеобразовательных организациях (зима -весна)</t>
  </si>
  <si>
    <t>Наименование блюд</t>
  </si>
  <si>
    <t>Выход блюда, г</t>
  </si>
  <si>
    <t>Ингредиенты блюда</t>
  </si>
  <si>
    <t>Цена</t>
  </si>
  <si>
    <t>Брутто, г</t>
  </si>
  <si>
    <t>Нетто,г</t>
  </si>
  <si>
    <t>Сумма</t>
  </si>
  <si>
    <t xml:space="preserve">Стоимость набора сырья </t>
  </si>
  <si>
    <t xml:space="preserve">Стоимость готового блюда </t>
  </si>
  <si>
    <t>7-10 лет</t>
  </si>
  <si>
    <t>11-15 лет</t>
  </si>
  <si>
    <t xml:space="preserve">16-18 лет </t>
  </si>
  <si>
    <t>7-11 лет</t>
  </si>
  <si>
    <t>10-15 лет</t>
  </si>
  <si>
    <t>I неделя</t>
  </si>
  <si>
    <t>1-й день</t>
  </si>
  <si>
    <t xml:space="preserve">Каша молочная пшенная со сливочным маслом </t>
  </si>
  <si>
    <t>200</t>
  </si>
  <si>
    <t xml:space="preserve">крупа пшенно </t>
  </si>
  <si>
    <t>молоко 2,5%</t>
  </si>
  <si>
    <t xml:space="preserve">сахар </t>
  </si>
  <si>
    <t xml:space="preserve">масло сливочное </t>
  </si>
  <si>
    <t xml:space="preserve">соль йодированная </t>
  </si>
  <si>
    <t xml:space="preserve">Бутерброд с маслом и сыром </t>
  </si>
  <si>
    <t>35</t>
  </si>
  <si>
    <t>50</t>
  </si>
  <si>
    <t>55</t>
  </si>
  <si>
    <t>масло сливочное</t>
  </si>
  <si>
    <t>сыр</t>
  </si>
  <si>
    <t>хлеб</t>
  </si>
  <si>
    <t xml:space="preserve">мед </t>
  </si>
  <si>
    <t xml:space="preserve">чай с молоком и сахаром </t>
  </si>
  <si>
    <t>200/20/5</t>
  </si>
  <si>
    <t>чай высшего сорта</t>
  </si>
  <si>
    <t>сахар</t>
  </si>
  <si>
    <t xml:space="preserve">Яблоко </t>
  </si>
  <si>
    <t>2 день</t>
  </si>
  <si>
    <t xml:space="preserve">салат изсвеклы с изюмом </t>
  </si>
  <si>
    <t>свекла</t>
  </si>
  <si>
    <t xml:space="preserve">изюм </t>
  </si>
  <si>
    <t xml:space="preserve">масло растительное </t>
  </si>
  <si>
    <t xml:space="preserve">Жаркое  из птицы </t>
  </si>
  <si>
    <t>курица(бедренная и берцовая кость с прилегающей к ней мякотью )</t>
  </si>
  <si>
    <t xml:space="preserve">картофель </t>
  </si>
  <si>
    <t>морковь</t>
  </si>
  <si>
    <t>мука пшеничная 1сорт</t>
  </si>
  <si>
    <t>Кисель  плодово-ягодный</t>
  </si>
  <si>
    <t xml:space="preserve">экстракт плодовый или ягодный </t>
  </si>
  <si>
    <t xml:space="preserve">крахмал картофельный </t>
  </si>
  <si>
    <t>хлеб ржаной\пшеничный</t>
  </si>
  <si>
    <t>3-й день</t>
  </si>
  <si>
    <t>гуляш  (говядина)</t>
  </si>
  <si>
    <t>говядина (лопаточно-грудная часть)</t>
  </si>
  <si>
    <t>лук репчатый</t>
  </si>
  <si>
    <t>томатная паста</t>
  </si>
  <si>
    <t>гарнир: гречневая рассыпчатая</t>
  </si>
  <si>
    <t>гречка</t>
  </si>
  <si>
    <t xml:space="preserve">сузбеше\творог </t>
  </si>
  <si>
    <t>творог</t>
  </si>
  <si>
    <t>Чай</t>
  </si>
  <si>
    <t>хлеб ржаной-пшеничный</t>
  </si>
  <si>
    <t xml:space="preserve">4-й день </t>
  </si>
  <si>
    <t xml:space="preserve">салат из белокочанной капусты, моркови </t>
  </si>
  <si>
    <t>белокочанная капуста</t>
  </si>
  <si>
    <t xml:space="preserve">укроп </t>
  </si>
  <si>
    <t>уха из горбуши</t>
  </si>
  <si>
    <t>200/25</t>
  </si>
  <si>
    <t>250/25</t>
  </si>
  <si>
    <t>горбуша</t>
  </si>
  <si>
    <t>крупа пшено</t>
  </si>
  <si>
    <t xml:space="preserve">чай с лимоном и сахаром </t>
  </si>
  <si>
    <t>5-й день</t>
  </si>
  <si>
    <t xml:space="preserve">котлеты мясные(духовые)\соус красный основной </t>
  </si>
  <si>
    <t>80\20</t>
  </si>
  <si>
    <t>100\20</t>
  </si>
  <si>
    <t>говядина (котлетное мясо )</t>
  </si>
  <si>
    <t xml:space="preserve">хлеб пшеничный из муки 1 сорта </t>
  </si>
  <si>
    <t>сухари</t>
  </si>
  <si>
    <t>масло растительное</t>
  </si>
  <si>
    <t xml:space="preserve">соус красный основной </t>
  </si>
  <si>
    <t xml:space="preserve">гарнир: рис отварной </t>
  </si>
  <si>
    <t xml:space="preserve">Рис </t>
  </si>
  <si>
    <t xml:space="preserve">ватрушка с творогом </t>
  </si>
  <si>
    <t>мука пшеничная в\с</t>
  </si>
  <si>
    <t>мука пшеничная в\с         (на подпыл)</t>
  </si>
  <si>
    <t>масло  сливочное</t>
  </si>
  <si>
    <t>яйцо 1 категории</t>
  </si>
  <si>
    <t>Дрожжи прессованные</t>
  </si>
  <si>
    <t xml:space="preserve">творог </t>
  </si>
  <si>
    <t>ванилин</t>
  </si>
  <si>
    <t>яйцо 1 категории(для смазки)</t>
  </si>
  <si>
    <t xml:space="preserve">компот из смеси сухофруктов </t>
  </si>
  <si>
    <t xml:space="preserve">сухофрукты </t>
  </si>
  <si>
    <t xml:space="preserve">кислота лимонная </t>
  </si>
  <si>
    <t>II неделя</t>
  </si>
  <si>
    <t xml:space="preserve">Каша молочная "Дружба" со сливочным маслом </t>
  </si>
  <si>
    <t xml:space="preserve">крупа рисовая </t>
  </si>
  <si>
    <t xml:space="preserve">чай с сахаром </t>
  </si>
  <si>
    <t>200\5</t>
  </si>
  <si>
    <t xml:space="preserve">салат из моркови с сыром </t>
  </si>
  <si>
    <t xml:space="preserve">сыр твердый </t>
  </si>
  <si>
    <t>жаркое по-домашнему</t>
  </si>
  <si>
    <t xml:space="preserve">тефтели мясные (духовые)\ соус красный основной </t>
  </si>
  <si>
    <t>говядина (котлетное мясо)</t>
  </si>
  <si>
    <t>гарнир: макароны\отварные с маслом сливочным</t>
  </si>
  <si>
    <t>макароны</t>
  </si>
  <si>
    <t>дрожжи прессованные</t>
  </si>
  <si>
    <t xml:space="preserve">салат из белокочанной капусты и моркови </t>
  </si>
  <si>
    <t xml:space="preserve">чай с лимоном  и сахаром </t>
  </si>
  <si>
    <t>лимон</t>
  </si>
  <si>
    <t xml:space="preserve">Мед </t>
  </si>
  <si>
    <t xml:space="preserve">сок </t>
  </si>
  <si>
    <t>сок</t>
  </si>
  <si>
    <t>III неделя</t>
  </si>
  <si>
    <t xml:space="preserve">Каша молочная пшеничная  со сливочным маслом </t>
  </si>
  <si>
    <t>крупа пшеничная</t>
  </si>
  <si>
    <t xml:space="preserve">Яблоки </t>
  </si>
  <si>
    <t xml:space="preserve">плов  из птицы </t>
  </si>
  <si>
    <t xml:space="preserve">Чай с сахаром </t>
  </si>
  <si>
    <t xml:space="preserve">Чай  с сахаром </t>
  </si>
  <si>
    <t xml:space="preserve">биточки  мясные(духовые)\соус красный основной </t>
  </si>
  <si>
    <t xml:space="preserve">гарнир: картофельное пюре \масло сливочное </t>
  </si>
  <si>
    <t>IV неделя</t>
  </si>
  <si>
    <t xml:space="preserve">Булочка </t>
  </si>
  <si>
    <t xml:space="preserve">салат из белокочанной капусты, свежих  огурцов и помидоров. </t>
  </si>
  <si>
    <t>огурцы свежие</t>
  </si>
  <si>
    <t xml:space="preserve">помидору свежие </t>
  </si>
  <si>
    <t xml:space="preserve">            Руководитель</t>
  </si>
  <si>
    <t xml:space="preserve">           управления образования</t>
  </si>
  <si>
    <t xml:space="preserve">            Акмолинской области</t>
  </si>
  <si>
    <t xml:space="preserve">            "___"__________2024год</t>
  </si>
  <si>
    <t xml:space="preserve">            А.Балташева __________</t>
  </si>
  <si>
    <t>УТВЕРЖДАЮ: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</si>
</sst>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0"/>
    <numFmt numFmtId="169" formatCode="_-* #,##0.00&quot;р.&quot;_-;\-* #,##0.00&quot;р.&quot;_-;_-* &quot;-&quot;??&quot;р.&quot;_-;_-@_-"/>
    <numFmt numFmtId="170" formatCode="0.0000"/>
  </numFmts>
  <fonts count="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4"/>
      <name val="Times New Roman"/>
      <charset val="204"/>
    </font>
    <font>
      <b/>
      <sz val="14"/>
      <color theme="1"/>
      <name val="Times New Roman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3" xfId="0" applyFont="1" applyFill="1" applyBorder="1"/>
    <xf numFmtId="168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0" xfId="0" applyFont="1" applyFill="1"/>
    <xf numFmtId="0" fontId="7" fillId="0" borderId="0" xfId="0" applyFont="1"/>
    <xf numFmtId="0" fontId="6" fillId="0" borderId="0" xfId="0" applyFont="1"/>
    <xf numFmtId="0" fontId="3" fillId="2" borderId="10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2" fontId="3" fillId="2" borderId="10" xfId="0" applyNumberFormat="1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/>
    </xf>
    <xf numFmtId="170" fontId="2" fillId="2" borderId="4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wrapText="1"/>
    </xf>
    <xf numFmtId="0" fontId="2" fillId="2" borderId="21" xfId="0" applyFont="1" applyFill="1" applyBorder="1"/>
    <xf numFmtId="168" fontId="2" fillId="2" borderId="4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16" xfId="0" applyFont="1" applyFill="1" applyBorder="1"/>
    <xf numFmtId="168" fontId="2" fillId="2" borderId="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9" fontId="3" fillId="2" borderId="2" xfId="0" applyNumberFormat="1" applyFont="1" applyFill="1" applyBorder="1" applyAlignment="1">
      <alignment horizontal="center" vertical="center" wrapText="1"/>
    </xf>
    <xf numFmtId="169" fontId="3" fillId="2" borderId="9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168" fontId="2" fillId="2" borderId="14" xfId="0" applyNumberFormat="1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168" fontId="2" fillId="2" borderId="23" xfId="0" applyNumberFormat="1" applyFont="1" applyFill="1" applyBorder="1" applyAlignment="1">
      <alignment horizontal="center" vertical="center"/>
    </xf>
    <xf numFmtId="168" fontId="2" fillId="2" borderId="25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8"/>
  <sheetViews>
    <sheetView tabSelected="1" topLeftCell="A13" workbookViewId="0">
      <selection activeCell="B15" sqref="B15:V15"/>
    </sheetView>
  </sheetViews>
  <sheetFormatPr defaultColWidth="9" defaultRowHeight="15"/>
  <cols>
    <col min="2" max="2" width="27.5703125" customWidth="1"/>
    <col min="6" max="6" width="27.140625" customWidth="1"/>
    <col min="7" max="7" width="9.5703125" customWidth="1"/>
    <col min="20" max="20" width="9.42578125"/>
  </cols>
  <sheetData>
    <row r="1" spans="1:26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1"/>
      <c r="X1" s="1"/>
      <c r="Y1" s="1"/>
      <c r="Z1" s="1"/>
    </row>
    <row r="2" spans="1:26" ht="15.75">
      <c r="A2" s="1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2"/>
      <c r="V2" s="2"/>
      <c r="W2" s="21"/>
      <c r="X2" s="1"/>
      <c r="Y2" s="1"/>
      <c r="Z2" s="1"/>
    </row>
    <row r="3" spans="1:26" ht="18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2" t="s">
        <v>0</v>
      </c>
      <c r="R3" s="22"/>
      <c r="S3" s="22"/>
      <c r="T3" s="22"/>
      <c r="U3" s="3"/>
      <c r="V3" s="2"/>
      <c r="W3" s="21"/>
      <c r="X3" s="1"/>
      <c r="Y3" s="1"/>
      <c r="Z3" s="1"/>
    </row>
    <row r="4" spans="1:26" ht="18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2"/>
      <c r="R4" s="22" t="s">
        <v>134</v>
      </c>
      <c r="S4" s="22"/>
      <c r="T4" s="22"/>
      <c r="U4" s="3"/>
      <c r="V4" s="2"/>
      <c r="W4" s="21"/>
      <c r="X4" s="1"/>
      <c r="Y4" s="1"/>
      <c r="Z4" s="1"/>
    </row>
    <row r="5" spans="1:26" ht="18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2" t="s">
        <v>129</v>
      </c>
      <c r="R5" s="22"/>
      <c r="S5" s="22"/>
      <c r="T5" s="22"/>
      <c r="U5" s="3"/>
      <c r="V5" s="2"/>
      <c r="W5" s="21"/>
      <c r="X5" s="1"/>
      <c r="Y5" s="1"/>
      <c r="Z5" s="1"/>
    </row>
    <row r="6" spans="1:26" ht="18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2" t="s">
        <v>130</v>
      </c>
      <c r="R6" s="22"/>
      <c r="S6" s="22"/>
      <c r="T6" s="22"/>
      <c r="U6" s="3"/>
      <c r="V6" s="2"/>
      <c r="W6" s="21"/>
      <c r="X6" s="1"/>
      <c r="Y6" s="1"/>
      <c r="Z6" s="1"/>
    </row>
    <row r="7" spans="1:26" ht="18.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2" t="s">
        <v>131</v>
      </c>
      <c r="R7" s="22"/>
      <c r="S7" s="22"/>
      <c r="T7" s="22"/>
      <c r="U7" s="3"/>
      <c r="V7" s="2"/>
      <c r="W7" s="21"/>
      <c r="X7" s="1"/>
      <c r="Y7" s="1"/>
      <c r="Z7" s="1"/>
    </row>
    <row r="8" spans="1:26" ht="18.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2" t="s">
        <v>133</v>
      </c>
      <c r="R8" s="22"/>
      <c r="S8" s="22"/>
      <c r="T8" s="22"/>
      <c r="U8" s="3"/>
      <c r="V8" s="2"/>
      <c r="W8" s="21"/>
      <c r="X8" s="1"/>
      <c r="Y8" s="1"/>
      <c r="Z8" s="1"/>
    </row>
    <row r="9" spans="1:26" ht="18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3" t="s">
        <v>132</v>
      </c>
      <c r="R9" s="23"/>
      <c r="S9" s="23"/>
      <c r="T9" s="23"/>
      <c r="U9" s="4"/>
      <c r="V9" s="2"/>
      <c r="W9" s="21"/>
      <c r="X9" s="1"/>
      <c r="Y9" s="1"/>
      <c r="Z9" s="1"/>
    </row>
    <row r="10" spans="1:26" ht="15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2"/>
      <c r="W10" s="21"/>
      <c r="X10" s="1"/>
      <c r="Y10" s="1"/>
      <c r="Z10" s="1"/>
    </row>
    <row r="11" spans="1:26" ht="18.75">
      <c r="A11" s="47" t="s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5"/>
      <c r="U11" s="5"/>
      <c r="V11" s="2"/>
      <c r="W11" s="21"/>
      <c r="X11" s="1"/>
      <c r="Y11" s="1"/>
      <c r="Z11" s="1"/>
    </row>
    <row r="12" spans="1:26" ht="15.75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"/>
      <c r="V12" s="2"/>
      <c r="W12" s="21"/>
      <c r="X12" s="1"/>
      <c r="Y12" s="1"/>
      <c r="Z12" s="1"/>
    </row>
    <row r="13" spans="1:26" ht="27.75" customHeight="1">
      <c r="A13" s="1"/>
      <c r="B13" s="65" t="s">
        <v>2</v>
      </c>
      <c r="C13" s="48" t="s">
        <v>3</v>
      </c>
      <c r="D13" s="48"/>
      <c r="E13" s="48"/>
      <c r="F13" s="48" t="s">
        <v>4</v>
      </c>
      <c r="G13" s="83" t="s">
        <v>5</v>
      </c>
      <c r="H13" s="48" t="s">
        <v>6</v>
      </c>
      <c r="I13" s="48"/>
      <c r="J13" s="48"/>
      <c r="K13" s="48" t="s">
        <v>7</v>
      </c>
      <c r="L13" s="48"/>
      <c r="M13" s="48"/>
      <c r="N13" s="48" t="s">
        <v>8</v>
      </c>
      <c r="O13" s="48"/>
      <c r="P13" s="48"/>
      <c r="Q13" s="48" t="s">
        <v>9</v>
      </c>
      <c r="R13" s="48"/>
      <c r="S13" s="48"/>
      <c r="T13" s="49" t="s">
        <v>10</v>
      </c>
      <c r="U13" s="49"/>
      <c r="V13" s="50"/>
      <c r="W13" s="21"/>
      <c r="X13" s="1"/>
      <c r="Y13" s="1"/>
      <c r="Z13" s="1"/>
    </row>
    <row r="14" spans="1:26" ht="31.5">
      <c r="A14" s="1"/>
      <c r="B14" s="66"/>
      <c r="C14" s="7" t="s">
        <v>11</v>
      </c>
      <c r="D14" s="7" t="s">
        <v>12</v>
      </c>
      <c r="E14" s="7" t="s">
        <v>13</v>
      </c>
      <c r="F14" s="82"/>
      <c r="G14" s="84"/>
      <c r="H14" s="7" t="s">
        <v>11</v>
      </c>
      <c r="I14" s="7" t="s">
        <v>12</v>
      </c>
      <c r="J14" s="7" t="s">
        <v>13</v>
      </c>
      <c r="K14" s="7" t="s">
        <v>11</v>
      </c>
      <c r="L14" s="7" t="s">
        <v>12</v>
      </c>
      <c r="M14" s="7" t="s">
        <v>13</v>
      </c>
      <c r="N14" s="7" t="s">
        <v>11</v>
      </c>
      <c r="O14" s="7" t="s">
        <v>12</v>
      </c>
      <c r="P14" s="7" t="s">
        <v>13</v>
      </c>
      <c r="Q14" s="7" t="s">
        <v>14</v>
      </c>
      <c r="R14" s="7" t="s">
        <v>15</v>
      </c>
      <c r="S14" s="7" t="s">
        <v>13</v>
      </c>
      <c r="T14" s="7" t="s">
        <v>11</v>
      </c>
      <c r="U14" s="7" t="s">
        <v>12</v>
      </c>
      <c r="V14" s="24" t="s">
        <v>13</v>
      </c>
      <c r="W14" s="21"/>
      <c r="X14" s="1"/>
      <c r="Y14" s="1"/>
      <c r="Z14" s="1"/>
    </row>
    <row r="15" spans="1:26" ht="15.75">
      <c r="A15" s="1"/>
      <c r="B15" s="100" t="s">
        <v>16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  <c r="W15" s="21"/>
      <c r="X15" s="1"/>
      <c r="Y15" s="1"/>
      <c r="Z15" s="1"/>
    </row>
    <row r="16" spans="1:26" ht="18.75" customHeight="1">
      <c r="A16" s="1"/>
      <c r="B16" s="53" t="s">
        <v>17</v>
      </c>
      <c r="C16" s="54"/>
      <c r="D16" s="54"/>
      <c r="E16" s="54"/>
      <c r="F16" s="99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W16" s="21"/>
      <c r="X16" s="1"/>
      <c r="Y16" s="1"/>
      <c r="Z16" s="1"/>
    </row>
    <row r="17" spans="1:26" ht="15.75">
      <c r="A17" s="1"/>
      <c r="B17" s="67" t="s">
        <v>18</v>
      </c>
      <c r="C17" s="72">
        <v>150</v>
      </c>
      <c r="D17" s="72" t="s">
        <v>19</v>
      </c>
      <c r="E17" s="98">
        <v>200</v>
      </c>
      <c r="F17" s="19" t="s">
        <v>20</v>
      </c>
      <c r="G17" s="10">
        <v>365</v>
      </c>
      <c r="H17" s="11">
        <v>0.03</v>
      </c>
      <c r="I17" s="11">
        <v>3.5000000000000003E-2</v>
      </c>
      <c r="J17" s="14">
        <v>0.04</v>
      </c>
      <c r="K17" s="11">
        <v>0.03</v>
      </c>
      <c r="L17" s="11">
        <v>3.5000000000000003E-2</v>
      </c>
      <c r="M17" s="14">
        <v>0.04</v>
      </c>
      <c r="N17" s="10">
        <f t="shared" ref="N17:N28" si="0">H17*G17</f>
        <v>10.95</v>
      </c>
      <c r="O17" s="10">
        <f t="shared" ref="O17:O28" si="1">I17*G17</f>
        <v>12.775</v>
      </c>
      <c r="P17" s="10">
        <f t="shared" ref="P17:P28" si="2">J17*G17</f>
        <v>14.6</v>
      </c>
      <c r="Q17" s="85">
        <f>SUM(N17:N21)</f>
        <v>85.287000000000006</v>
      </c>
      <c r="R17" s="85">
        <f>SUM(O17:O21)</f>
        <v>94.912999999999997</v>
      </c>
      <c r="S17" s="85">
        <f>SUM(P17:P21)</f>
        <v>104.539</v>
      </c>
      <c r="T17" s="85">
        <f>Q17+Q17*80%</f>
        <v>153.51660000000001</v>
      </c>
      <c r="U17" s="85">
        <f>R17+R17*80%</f>
        <v>170.8434</v>
      </c>
      <c r="V17" s="91">
        <f>S17+S17*80%</f>
        <v>188.17019999999999</v>
      </c>
      <c r="W17" s="21"/>
      <c r="X17" s="1"/>
      <c r="Y17" s="1"/>
      <c r="Z17" s="1"/>
    </row>
    <row r="18" spans="1:26" ht="15.75">
      <c r="A18" s="1"/>
      <c r="B18" s="67"/>
      <c r="C18" s="72"/>
      <c r="D18" s="72"/>
      <c r="E18" s="98"/>
      <c r="F18" s="12" t="s">
        <v>21</v>
      </c>
      <c r="G18" s="10">
        <v>468</v>
      </c>
      <c r="H18" s="11">
        <v>7.5999999999999998E-2</v>
      </c>
      <c r="I18" s="11">
        <v>8.7999999999999995E-2</v>
      </c>
      <c r="J18" s="14">
        <v>0.1</v>
      </c>
      <c r="K18" s="11">
        <v>7.5999999999999998E-2</v>
      </c>
      <c r="L18" s="11">
        <v>8.7999999999999995E-2</v>
      </c>
      <c r="M18" s="14">
        <v>0.1</v>
      </c>
      <c r="N18" s="10">
        <f t="shared" si="0"/>
        <v>35.567999999999998</v>
      </c>
      <c r="O18" s="10">
        <f t="shared" si="1"/>
        <v>41.183999999999997</v>
      </c>
      <c r="P18" s="10">
        <f t="shared" si="2"/>
        <v>46.8</v>
      </c>
      <c r="Q18" s="73"/>
      <c r="R18" s="73"/>
      <c r="S18" s="73"/>
      <c r="T18" s="73"/>
      <c r="U18" s="73"/>
      <c r="V18" s="92"/>
      <c r="W18" s="21"/>
      <c r="X18" s="1"/>
      <c r="Y18" s="1"/>
      <c r="Z18" s="1"/>
    </row>
    <row r="19" spans="1:26" ht="15.75">
      <c r="A19" s="1"/>
      <c r="B19" s="67"/>
      <c r="C19" s="72"/>
      <c r="D19" s="72"/>
      <c r="E19" s="98"/>
      <c r="F19" s="12" t="s">
        <v>22</v>
      </c>
      <c r="G19" s="10">
        <v>437</v>
      </c>
      <c r="H19" s="11">
        <v>5.0000000000000001E-3</v>
      </c>
      <c r="I19" s="11">
        <v>0.01</v>
      </c>
      <c r="J19" s="11">
        <v>1.4999999999999999E-2</v>
      </c>
      <c r="K19" s="11">
        <v>5.0000000000000001E-3</v>
      </c>
      <c r="L19" s="11">
        <v>0.01</v>
      </c>
      <c r="M19" s="11">
        <v>1.4999999999999999E-2</v>
      </c>
      <c r="N19" s="10">
        <f t="shared" si="0"/>
        <v>2.1850000000000001</v>
      </c>
      <c r="O19" s="10">
        <f t="shared" si="1"/>
        <v>4.37</v>
      </c>
      <c r="P19" s="10">
        <f t="shared" si="2"/>
        <v>6.5549999999999997</v>
      </c>
      <c r="Q19" s="73"/>
      <c r="R19" s="73"/>
      <c r="S19" s="73"/>
      <c r="T19" s="73"/>
      <c r="U19" s="73"/>
      <c r="V19" s="92"/>
      <c r="W19" s="21"/>
      <c r="X19" s="1"/>
      <c r="Y19" s="1"/>
      <c r="Z19" s="1"/>
    </row>
    <row r="20" spans="1:26" ht="15.75">
      <c r="A20" s="1"/>
      <c r="B20" s="67"/>
      <c r="C20" s="72"/>
      <c r="D20" s="72"/>
      <c r="E20" s="98"/>
      <c r="F20" s="12" t="s">
        <v>23</v>
      </c>
      <c r="G20" s="10">
        <v>3652</v>
      </c>
      <c r="H20" s="11">
        <v>0.01</v>
      </c>
      <c r="I20" s="11">
        <v>0.01</v>
      </c>
      <c r="J20" s="11">
        <v>0.01</v>
      </c>
      <c r="K20" s="11">
        <v>0.01</v>
      </c>
      <c r="L20" s="11">
        <v>0.01</v>
      </c>
      <c r="M20" s="11">
        <v>0.01</v>
      </c>
      <c r="N20" s="10">
        <f t="shared" si="0"/>
        <v>36.520000000000003</v>
      </c>
      <c r="O20" s="10">
        <f t="shared" si="1"/>
        <v>36.520000000000003</v>
      </c>
      <c r="P20" s="10">
        <f t="shared" si="2"/>
        <v>36.520000000000003</v>
      </c>
      <c r="Q20" s="73"/>
      <c r="R20" s="73"/>
      <c r="S20" s="73"/>
      <c r="T20" s="73"/>
      <c r="U20" s="73"/>
      <c r="V20" s="92"/>
      <c r="W20" s="21"/>
      <c r="X20" s="1"/>
      <c r="Y20" s="1"/>
      <c r="Z20" s="1"/>
    </row>
    <row r="21" spans="1:26" ht="15.75">
      <c r="A21" s="1"/>
      <c r="B21" s="67"/>
      <c r="C21" s="72"/>
      <c r="D21" s="72"/>
      <c r="E21" s="72"/>
      <c r="F21" s="12" t="s">
        <v>24</v>
      </c>
      <c r="G21" s="10">
        <v>64</v>
      </c>
      <c r="H21" s="11">
        <v>1E-3</v>
      </c>
      <c r="I21" s="11">
        <v>1E-3</v>
      </c>
      <c r="J21" s="14">
        <v>1E-3</v>
      </c>
      <c r="K21" s="14">
        <v>1E-3</v>
      </c>
      <c r="L21" s="14">
        <v>1E-3</v>
      </c>
      <c r="M21" s="14">
        <v>1E-3</v>
      </c>
      <c r="N21" s="10">
        <f t="shared" si="0"/>
        <v>6.4000000000000001E-2</v>
      </c>
      <c r="O21" s="10">
        <f t="shared" si="1"/>
        <v>6.4000000000000001E-2</v>
      </c>
      <c r="P21" s="10">
        <f t="shared" si="2"/>
        <v>6.4000000000000001E-2</v>
      </c>
      <c r="Q21" s="73"/>
      <c r="R21" s="73"/>
      <c r="S21" s="73"/>
      <c r="T21" s="73"/>
      <c r="U21" s="73"/>
      <c r="V21" s="92"/>
      <c r="W21" s="21"/>
      <c r="X21" s="1"/>
      <c r="Y21" s="1"/>
      <c r="Z21" s="1"/>
    </row>
    <row r="22" spans="1:26" ht="15.75">
      <c r="A22" s="1"/>
      <c r="B22" s="68" t="s">
        <v>25</v>
      </c>
      <c r="C22" s="72" t="s">
        <v>26</v>
      </c>
      <c r="D22" s="72" t="s">
        <v>27</v>
      </c>
      <c r="E22" s="72" t="s">
        <v>28</v>
      </c>
      <c r="F22" s="12" t="s">
        <v>29</v>
      </c>
      <c r="G22" s="10">
        <v>3652</v>
      </c>
      <c r="H22" s="11">
        <v>0.01</v>
      </c>
      <c r="I22" s="11">
        <v>0.01</v>
      </c>
      <c r="J22" s="11">
        <v>0.01</v>
      </c>
      <c r="K22" s="11">
        <v>0.01</v>
      </c>
      <c r="L22" s="11">
        <v>0.01</v>
      </c>
      <c r="M22" s="11">
        <v>0.01</v>
      </c>
      <c r="N22" s="10">
        <f t="shared" si="0"/>
        <v>36.520000000000003</v>
      </c>
      <c r="O22" s="10">
        <f t="shared" si="1"/>
        <v>36.520000000000003</v>
      </c>
      <c r="P22" s="10">
        <f t="shared" si="2"/>
        <v>36.520000000000003</v>
      </c>
      <c r="Q22" s="85">
        <f>SUM(N22:N24)</f>
        <v>73.09</v>
      </c>
      <c r="R22" s="85">
        <f>SUM(O22:O24)</f>
        <v>77.34</v>
      </c>
      <c r="S22" s="85">
        <f>SUM(P22:P24)</f>
        <v>79.465000000000003</v>
      </c>
      <c r="T22" s="85">
        <f>Q22+Q22*80%</f>
        <v>131.56200000000001</v>
      </c>
      <c r="U22" s="85">
        <f>R22+R22*80%</f>
        <v>139.21199999999999</v>
      </c>
      <c r="V22" s="91">
        <f>S22+S22*80%</f>
        <v>143.03700000000001</v>
      </c>
      <c r="W22" s="21"/>
      <c r="X22" s="1"/>
      <c r="Y22" s="1"/>
      <c r="Z22" s="1"/>
    </row>
    <row r="23" spans="1:26" ht="15.75">
      <c r="A23" s="1"/>
      <c r="B23" s="69"/>
      <c r="C23" s="72"/>
      <c r="D23" s="72"/>
      <c r="E23" s="72"/>
      <c r="F23" s="12" t="s">
        <v>30</v>
      </c>
      <c r="G23" s="10">
        <v>5189</v>
      </c>
      <c r="H23" s="11">
        <v>5.0000000000000001E-3</v>
      </c>
      <c r="I23" s="11">
        <v>5.0000000000000001E-3</v>
      </c>
      <c r="J23" s="11">
        <v>5.0000000000000001E-3</v>
      </c>
      <c r="K23" s="11">
        <v>5.0000000000000001E-3</v>
      </c>
      <c r="L23" s="11">
        <v>5.0000000000000001E-3</v>
      </c>
      <c r="M23" s="11">
        <v>5.0000000000000001E-3</v>
      </c>
      <c r="N23" s="10">
        <f t="shared" si="0"/>
        <v>25.945</v>
      </c>
      <c r="O23" s="10">
        <f t="shared" si="1"/>
        <v>25.945</v>
      </c>
      <c r="P23" s="10">
        <f t="shared" si="2"/>
        <v>25.945</v>
      </c>
      <c r="Q23" s="85"/>
      <c r="R23" s="85"/>
      <c r="S23" s="85"/>
      <c r="T23" s="85"/>
      <c r="U23" s="85"/>
      <c r="V23" s="91"/>
      <c r="W23" s="21"/>
      <c r="X23" s="1"/>
      <c r="Y23" s="1"/>
      <c r="Z23" s="1"/>
    </row>
    <row r="24" spans="1:26" ht="15.75">
      <c r="A24" s="1"/>
      <c r="B24" s="70"/>
      <c r="C24" s="72"/>
      <c r="D24" s="72"/>
      <c r="E24" s="72"/>
      <c r="F24" s="12" t="s">
        <v>31</v>
      </c>
      <c r="G24" s="10">
        <v>425</v>
      </c>
      <c r="H24" s="14">
        <v>2.5000000000000001E-2</v>
      </c>
      <c r="I24" s="14">
        <v>3.5000000000000003E-2</v>
      </c>
      <c r="J24" s="14">
        <v>0.04</v>
      </c>
      <c r="K24" s="14">
        <v>2.5000000000000001E-2</v>
      </c>
      <c r="L24" s="14">
        <v>3.5000000000000003E-2</v>
      </c>
      <c r="M24" s="14">
        <v>0.04</v>
      </c>
      <c r="N24" s="10">
        <f t="shared" si="0"/>
        <v>10.625</v>
      </c>
      <c r="O24" s="10">
        <f t="shared" si="1"/>
        <v>14.875</v>
      </c>
      <c r="P24" s="10">
        <f t="shared" si="2"/>
        <v>17</v>
      </c>
      <c r="Q24" s="73"/>
      <c r="R24" s="73"/>
      <c r="S24" s="73"/>
      <c r="T24" s="85"/>
      <c r="U24" s="85"/>
      <c r="V24" s="91"/>
      <c r="W24" s="21"/>
      <c r="X24" s="1"/>
      <c r="Y24" s="1"/>
      <c r="Z24" s="1"/>
    </row>
    <row r="25" spans="1:26" ht="15.75">
      <c r="A25" s="1"/>
      <c r="B25" s="8" t="s">
        <v>32</v>
      </c>
      <c r="C25" s="11">
        <v>5</v>
      </c>
      <c r="D25" s="11">
        <v>5</v>
      </c>
      <c r="E25" s="11">
        <v>5</v>
      </c>
      <c r="F25" s="12" t="s">
        <v>32</v>
      </c>
      <c r="G25" s="10">
        <v>3000</v>
      </c>
      <c r="H25" s="14">
        <v>5.0000000000000001E-3</v>
      </c>
      <c r="I25" s="14">
        <v>5.0000000000000001E-3</v>
      </c>
      <c r="J25" s="14">
        <v>5.0000000000000001E-3</v>
      </c>
      <c r="K25" s="14">
        <v>5.0000000000000001E-3</v>
      </c>
      <c r="L25" s="14">
        <v>5.0000000000000001E-3</v>
      </c>
      <c r="M25" s="14">
        <v>5.0000000000000001E-3</v>
      </c>
      <c r="N25" s="10">
        <f t="shared" si="0"/>
        <v>15</v>
      </c>
      <c r="O25" s="10">
        <f t="shared" si="1"/>
        <v>15</v>
      </c>
      <c r="P25" s="10">
        <f t="shared" si="2"/>
        <v>15</v>
      </c>
      <c r="Q25" s="10">
        <f>N25</f>
        <v>15</v>
      </c>
      <c r="R25" s="10">
        <f t="shared" ref="R25" si="3">O25</f>
        <v>15</v>
      </c>
      <c r="S25" s="10">
        <f t="shared" ref="S25" si="4">P25</f>
        <v>15</v>
      </c>
      <c r="T25" s="10">
        <f t="shared" ref="T25:V26" si="5">Q25+Q25*80%</f>
        <v>27</v>
      </c>
      <c r="U25" s="10">
        <f t="shared" si="5"/>
        <v>27</v>
      </c>
      <c r="V25" s="10">
        <f t="shared" si="5"/>
        <v>27</v>
      </c>
      <c r="W25" s="21"/>
      <c r="X25" s="1"/>
      <c r="Y25" s="1"/>
      <c r="Z25" s="1"/>
    </row>
    <row r="26" spans="1:26" ht="15.75">
      <c r="A26" s="1"/>
      <c r="B26" s="67" t="s">
        <v>33</v>
      </c>
      <c r="C26" s="73" t="s">
        <v>34</v>
      </c>
      <c r="D26" s="73" t="s">
        <v>34</v>
      </c>
      <c r="E26" s="73" t="s">
        <v>34</v>
      </c>
      <c r="F26" s="15" t="s">
        <v>35</v>
      </c>
      <c r="G26" s="10">
        <v>4822</v>
      </c>
      <c r="H26" s="11">
        <v>1E-3</v>
      </c>
      <c r="I26" s="11">
        <v>1E-3</v>
      </c>
      <c r="J26" s="11">
        <v>1E-3</v>
      </c>
      <c r="K26" s="11">
        <v>1E-3</v>
      </c>
      <c r="L26" s="11">
        <v>1E-3</v>
      </c>
      <c r="M26" s="11">
        <v>1E-3</v>
      </c>
      <c r="N26" s="10">
        <f t="shared" si="0"/>
        <v>4.8220000000000001</v>
      </c>
      <c r="O26" s="10">
        <f t="shared" si="1"/>
        <v>4.8220000000000001</v>
      </c>
      <c r="P26" s="10">
        <f t="shared" si="2"/>
        <v>4.8220000000000001</v>
      </c>
      <c r="Q26" s="85">
        <f>SUM(N26:N28)</f>
        <v>16.835000000000001</v>
      </c>
      <c r="R26" s="85">
        <f>SUM(O26:O28)</f>
        <v>16.835000000000001</v>
      </c>
      <c r="S26" s="85">
        <f>SUM(P26:P28)</f>
        <v>16.835000000000001</v>
      </c>
      <c r="T26" s="85">
        <f t="shared" si="5"/>
        <v>30.303000000000001</v>
      </c>
      <c r="U26" s="85">
        <f t="shared" si="5"/>
        <v>30.303000000000001</v>
      </c>
      <c r="V26" s="91">
        <f t="shared" si="5"/>
        <v>30.303000000000001</v>
      </c>
      <c r="W26" s="21"/>
      <c r="X26" s="1"/>
      <c r="Y26" s="1"/>
      <c r="Z26" s="1"/>
    </row>
    <row r="27" spans="1:26" ht="15.75">
      <c r="A27" s="1"/>
      <c r="B27" s="67"/>
      <c r="C27" s="73"/>
      <c r="D27" s="73"/>
      <c r="E27" s="73"/>
      <c r="F27" s="15" t="s">
        <v>21</v>
      </c>
      <c r="G27" s="10">
        <v>468</v>
      </c>
      <c r="H27" s="11">
        <v>2.1000000000000001E-2</v>
      </c>
      <c r="I27" s="11">
        <v>2.1000000000000001E-2</v>
      </c>
      <c r="J27" s="11">
        <v>2.1000000000000001E-2</v>
      </c>
      <c r="K27" s="11">
        <v>0.02</v>
      </c>
      <c r="L27" s="11">
        <v>0.02</v>
      </c>
      <c r="M27" s="11">
        <v>0.02</v>
      </c>
      <c r="N27" s="10">
        <f t="shared" si="0"/>
        <v>9.8279999999999994</v>
      </c>
      <c r="O27" s="10">
        <f t="shared" si="1"/>
        <v>9.8279999999999994</v>
      </c>
      <c r="P27" s="10">
        <f t="shared" si="2"/>
        <v>9.8279999999999994</v>
      </c>
      <c r="Q27" s="85"/>
      <c r="R27" s="85"/>
      <c r="S27" s="85"/>
      <c r="T27" s="85"/>
      <c r="U27" s="85"/>
      <c r="V27" s="91"/>
      <c r="W27" s="21"/>
      <c r="X27" s="1"/>
      <c r="Y27" s="1"/>
      <c r="Z27" s="1"/>
    </row>
    <row r="28" spans="1:26" ht="15.75">
      <c r="A28" s="1"/>
      <c r="B28" s="67"/>
      <c r="C28" s="73"/>
      <c r="D28" s="73"/>
      <c r="E28" s="73"/>
      <c r="F28" s="12" t="s">
        <v>36</v>
      </c>
      <c r="G28" s="10">
        <v>437</v>
      </c>
      <c r="H28" s="14">
        <v>5.0000000000000001E-3</v>
      </c>
      <c r="I28" s="14">
        <v>5.0000000000000001E-3</v>
      </c>
      <c r="J28" s="14">
        <v>5.0000000000000001E-3</v>
      </c>
      <c r="K28" s="14">
        <v>5.0000000000000001E-3</v>
      </c>
      <c r="L28" s="14">
        <v>5.0000000000000001E-3</v>
      </c>
      <c r="M28" s="14">
        <v>5.0000000000000001E-3</v>
      </c>
      <c r="N28" s="10">
        <f t="shared" si="0"/>
        <v>2.1850000000000001</v>
      </c>
      <c r="O28" s="10">
        <f t="shared" si="1"/>
        <v>2.1850000000000001</v>
      </c>
      <c r="P28" s="10">
        <f t="shared" si="2"/>
        <v>2.1850000000000001</v>
      </c>
      <c r="Q28" s="85"/>
      <c r="R28" s="85"/>
      <c r="S28" s="85"/>
      <c r="T28" s="85"/>
      <c r="U28" s="85"/>
      <c r="V28" s="91"/>
      <c r="W28" s="21"/>
      <c r="X28" s="1"/>
      <c r="Y28" s="1"/>
      <c r="Z28" s="1"/>
    </row>
    <row r="29" spans="1:26" ht="15.75">
      <c r="A29" s="1"/>
      <c r="B29" s="13" t="s">
        <v>37</v>
      </c>
      <c r="C29" s="12">
        <v>100</v>
      </c>
      <c r="D29" s="12">
        <v>100</v>
      </c>
      <c r="E29" s="12">
        <v>100</v>
      </c>
      <c r="F29" s="12" t="s">
        <v>37</v>
      </c>
      <c r="G29" s="12">
        <v>696</v>
      </c>
      <c r="H29" s="12">
        <v>0.1</v>
      </c>
      <c r="I29" s="12">
        <v>0.1</v>
      </c>
      <c r="J29" s="12">
        <v>0.1</v>
      </c>
      <c r="K29" s="12">
        <v>0.1</v>
      </c>
      <c r="L29" s="12">
        <v>0.1</v>
      </c>
      <c r="M29" s="12">
        <v>0.1</v>
      </c>
      <c r="N29" s="12">
        <v>6.9</v>
      </c>
      <c r="O29" s="12"/>
      <c r="P29" s="12"/>
      <c r="Q29" s="27"/>
      <c r="R29" s="27"/>
      <c r="S29" s="27"/>
      <c r="T29" s="27"/>
      <c r="U29" s="27"/>
      <c r="V29" s="28"/>
      <c r="W29" s="21"/>
      <c r="X29" s="1"/>
      <c r="Y29" s="1"/>
      <c r="Z29" s="1"/>
    </row>
    <row r="30" spans="1:26" ht="15.75">
      <c r="A30" s="1"/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7">
        <f t="shared" ref="Q30:V30" si="6">SUM(Q17:Q28)</f>
        <v>190.21199999999999</v>
      </c>
      <c r="R30" s="27">
        <f t="shared" si="6"/>
        <v>204.08799999999999</v>
      </c>
      <c r="S30" s="27">
        <f t="shared" si="6"/>
        <v>215.839</v>
      </c>
      <c r="T30" s="27">
        <f t="shared" si="6"/>
        <v>342.38159999999999</v>
      </c>
      <c r="U30" s="27">
        <f t="shared" si="6"/>
        <v>367.35840000000002</v>
      </c>
      <c r="V30" s="28">
        <f t="shared" si="6"/>
        <v>388.5102</v>
      </c>
      <c r="W30" s="21"/>
      <c r="X30" s="1"/>
      <c r="Y30" s="1"/>
      <c r="Z30" s="1"/>
    </row>
    <row r="31" spans="1:26" ht="15.75">
      <c r="A31" s="1"/>
      <c r="B31" s="56" t="s">
        <v>38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8"/>
      <c r="W31" s="21"/>
      <c r="X31" s="1"/>
      <c r="Y31" s="1"/>
      <c r="Z31" s="1"/>
    </row>
    <row r="32" spans="1:26" ht="15.75">
      <c r="A32" s="1"/>
      <c r="B32" s="67" t="s">
        <v>39</v>
      </c>
      <c r="C32" s="73">
        <v>60</v>
      </c>
      <c r="D32" s="73">
        <v>100</v>
      </c>
      <c r="E32" s="73">
        <v>100</v>
      </c>
      <c r="F32" s="12" t="s">
        <v>40</v>
      </c>
      <c r="G32" s="10">
        <v>280</v>
      </c>
      <c r="H32" s="14">
        <v>6.6000000000000003E-2</v>
      </c>
      <c r="I32" s="10">
        <v>0.12</v>
      </c>
      <c r="J32" s="10">
        <v>0.12</v>
      </c>
      <c r="K32" s="14">
        <v>0.05</v>
      </c>
      <c r="L32" s="14">
        <v>0.09</v>
      </c>
      <c r="M32" s="14">
        <v>0.09</v>
      </c>
      <c r="N32" s="10">
        <f t="shared" ref="N32:N43" si="7">H32*G32</f>
        <v>18.48</v>
      </c>
      <c r="O32" s="10">
        <f t="shared" ref="O32:O43" si="8">I32*G32</f>
        <v>33.6</v>
      </c>
      <c r="P32" s="10">
        <f t="shared" ref="P32:P43" si="9">J32*G32</f>
        <v>33.6</v>
      </c>
      <c r="Q32" s="85">
        <f>SUM(N32:N33)</f>
        <v>39.479999999999997</v>
      </c>
      <c r="R32" s="85">
        <f>SUM(O32:O33)</f>
        <v>68.599999999999994</v>
      </c>
      <c r="S32" s="85">
        <f>SUM(P32:P33)</f>
        <v>68.599999999999994</v>
      </c>
      <c r="T32" s="85">
        <f>Q32+Q32*80%</f>
        <v>71.063999999999993</v>
      </c>
      <c r="U32" s="85">
        <f>R32+R32*80%</f>
        <v>123.48</v>
      </c>
      <c r="V32" s="91">
        <f>S32+S32*80%</f>
        <v>123.48</v>
      </c>
      <c r="W32" s="21"/>
      <c r="X32" s="1"/>
      <c r="Y32" s="1"/>
      <c r="Z32" s="1"/>
    </row>
    <row r="33" spans="1:26" ht="15.75">
      <c r="A33" s="1"/>
      <c r="B33" s="67"/>
      <c r="C33" s="73"/>
      <c r="D33" s="73"/>
      <c r="E33" s="73"/>
      <c r="F33" s="12" t="s">
        <v>41</v>
      </c>
      <c r="G33" s="10">
        <v>3500</v>
      </c>
      <c r="H33" s="11">
        <v>6.0000000000000001E-3</v>
      </c>
      <c r="I33" s="11">
        <v>0.01</v>
      </c>
      <c r="J33" s="11">
        <v>0.01</v>
      </c>
      <c r="K33" s="11">
        <v>0.05</v>
      </c>
      <c r="L33" s="11">
        <v>0.09</v>
      </c>
      <c r="M33" s="11">
        <v>0.09</v>
      </c>
      <c r="N33" s="10">
        <f t="shared" si="7"/>
        <v>21</v>
      </c>
      <c r="O33" s="10">
        <f t="shared" si="8"/>
        <v>35</v>
      </c>
      <c r="P33" s="10">
        <f t="shared" si="9"/>
        <v>35</v>
      </c>
      <c r="Q33" s="85"/>
      <c r="R33" s="85"/>
      <c r="S33" s="85"/>
      <c r="T33" s="85"/>
      <c r="U33" s="85"/>
      <c r="V33" s="91"/>
      <c r="W33" s="21"/>
      <c r="X33" s="1"/>
      <c r="Y33" s="1"/>
      <c r="Z33" s="1"/>
    </row>
    <row r="34" spans="1:26" ht="15.75">
      <c r="A34" s="1"/>
      <c r="B34" s="67"/>
      <c r="C34" s="73"/>
      <c r="D34" s="73"/>
      <c r="E34" s="73"/>
      <c r="F34" s="12" t="s">
        <v>42</v>
      </c>
      <c r="G34" s="10">
        <v>653</v>
      </c>
      <c r="H34" s="11">
        <v>3.0000000000000001E-3</v>
      </c>
      <c r="I34" s="11">
        <v>4.0000000000000001E-3</v>
      </c>
      <c r="J34" s="11">
        <v>5.0000000000000001E-3</v>
      </c>
      <c r="K34" s="11">
        <v>3.0000000000000001E-3</v>
      </c>
      <c r="L34" s="11">
        <v>4.0000000000000001E-3</v>
      </c>
      <c r="M34" s="11">
        <v>5.0000000000000001E-3</v>
      </c>
      <c r="N34" s="10">
        <f t="shared" si="7"/>
        <v>1.9590000000000001</v>
      </c>
      <c r="O34" s="10">
        <f t="shared" si="8"/>
        <v>2.6120000000000001</v>
      </c>
      <c r="P34" s="10">
        <f t="shared" si="9"/>
        <v>3.2650000000000001</v>
      </c>
      <c r="Q34" s="85"/>
      <c r="R34" s="85"/>
      <c r="S34" s="85"/>
      <c r="T34" s="85"/>
      <c r="U34" s="85"/>
      <c r="V34" s="91"/>
      <c r="W34" s="21"/>
      <c r="X34" s="1"/>
      <c r="Y34" s="1"/>
      <c r="Z34" s="1"/>
    </row>
    <row r="35" spans="1:26" ht="63">
      <c r="A35" s="1"/>
      <c r="B35" s="67" t="s">
        <v>43</v>
      </c>
      <c r="C35" s="73">
        <v>200</v>
      </c>
      <c r="D35" s="73">
        <v>200</v>
      </c>
      <c r="E35" s="73">
        <v>200</v>
      </c>
      <c r="F35" s="16" t="s">
        <v>44</v>
      </c>
      <c r="G35" s="10">
        <v>1426</v>
      </c>
      <c r="H35" s="14">
        <v>0.16</v>
      </c>
      <c r="I35" s="14">
        <v>0.16</v>
      </c>
      <c r="J35" s="14">
        <v>0.16</v>
      </c>
      <c r="K35" s="14">
        <v>0.109</v>
      </c>
      <c r="L35" s="14">
        <v>0.109</v>
      </c>
      <c r="M35" s="14">
        <v>0.109</v>
      </c>
      <c r="N35" s="10">
        <f t="shared" si="7"/>
        <v>228.16</v>
      </c>
      <c r="O35" s="10">
        <f t="shared" si="8"/>
        <v>228.16</v>
      </c>
      <c r="P35" s="10">
        <f t="shared" si="9"/>
        <v>228.16</v>
      </c>
      <c r="Q35" s="85">
        <f>SUM(N35:N40)</f>
        <v>257.62</v>
      </c>
      <c r="R35" s="85">
        <f>SUM(O35:O40)</f>
        <v>257.62</v>
      </c>
      <c r="S35" s="85">
        <f>SUM(P35:P40)</f>
        <v>257.62</v>
      </c>
      <c r="T35" s="85">
        <f>Q35+Q35*80%</f>
        <v>463.71600000000001</v>
      </c>
      <c r="U35" s="85">
        <f>R35+R35*80%</f>
        <v>463.71600000000001</v>
      </c>
      <c r="V35" s="91">
        <f>S35+S35*80%</f>
        <v>463.71600000000001</v>
      </c>
      <c r="W35" s="21"/>
      <c r="X35" s="1"/>
      <c r="Y35" s="1"/>
      <c r="Z35" s="1"/>
    </row>
    <row r="36" spans="1:26" ht="15.75">
      <c r="A36" s="1"/>
      <c r="B36" s="67"/>
      <c r="C36" s="73"/>
      <c r="D36" s="73"/>
      <c r="E36" s="73"/>
      <c r="F36" s="12" t="s">
        <v>42</v>
      </c>
      <c r="G36" s="10">
        <v>653</v>
      </c>
      <c r="H36" s="14">
        <v>5.0000000000000001E-3</v>
      </c>
      <c r="I36" s="14">
        <v>5.0000000000000001E-3</v>
      </c>
      <c r="J36" s="14">
        <v>5.0000000000000001E-3</v>
      </c>
      <c r="K36" s="14">
        <v>5.0000000000000001E-3</v>
      </c>
      <c r="L36" s="14">
        <v>5.0000000000000001E-3</v>
      </c>
      <c r="M36" s="14">
        <v>5.0000000000000001E-3</v>
      </c>
      <c r="N36" s="10">
        <f t="shared" si="7"/>
        <v>3.2650000000000001</v>
      </c>
      <c r="O36" s="10">
        <f t="shared" si="8"/>
        <v>3.2650000000000001</v>
      </c>
      <c r="P36" s="10">
        <f t="shared" si="9"/>
        <v>3.2650000000000001</v>
      </c>
      <c r="Q36" s="85"/>
      <c r="R36" s="85"/>
      <c r="S36" s="85"/>
      <c r="T36" s="85"/>
      <c r="U36" s="85"/>
      <c r="V36" s="91"/>
      <c r="W36" s="21"/>
      <c r="X36" s="1"/>
      <c r="Y36" s="1"/>
      <c r="Z36" s="1"/>
    </row>
    <row r="37" spans="1:26" ht="15.75">
      <c r="A37" s="1"/>
      <c r="B37" s="67"/>
      <c r="C37" s="73"/>
      <c r="D37" s="73"/>
      <c r="E37" s="73"/>
      <c r="F37" s="12" t="s">
        <v>45</v>
      </c>
      <c r="G37" s="10">
        <v>191</v>
      </c>
      <c r="H37" s="14">
        <v>0.107</v>
      </c>
      <c r="I37" s="14">
        <v>0.107</v>
      </c>
      <c r="J37" s="14">
        <v>0.107</v>
      </c>
      <c r="K37" s="14">
        <v>0.08</v>
      </c>
      <c r="L37" s="14">
        <v>0.08</v>
      </c>
      <c r="M37" s="14">
        <v>0.08</v>
      </c>
      <c r="N37" s="10">
        <f t="shared" si="7"/>
        <v>20.437000000000001</v>
      </c>
      <c r="O37" s="10">
        <f t="shared" si="8"/>
        <v>20.437000000000001</v>
      </c>
      <c r="P37" s="10">
        <f t="shared" si="9"/>
        <v>20.437000000000001</v>
      </c>
      <c r="Q37" s="85"/>
      <c r="R37" s="85"/>
      <c r="S37" s="85"/>
      <c r="T37" s="85"/>
      <c r="U37" s="85"/>
      <c r="V37" s="91"/>
      <c r="W37" s="21"/>
      <c r="X37" s="1"/>
      <c r="Y37" s="1"/>
      <c r="Z37" s="1"/>
    </row>
    <row r="38" spans="1:26" ht="15.75">
      <c r="A38" s="1"/>
      <c r="B38" s="67"/>
      <c r="C38" s="73"/>
      <c r="D38" s="73"/>
      <c r="E38" s="73"/>
      <c r="F38" s="12" t="s">
        <v>46</v>
      </c>
      <c r="G38" s="10">
        <v>240</v>
      </c>
      <c r="H38" s="14">
        <v>2.1999999999999999E-2</v>
      </c>
      <c r="I38" s="14">
        <v>2.1999999999999999E-2</v>
      </c>
      <c r="J38" s="14">
        <v>2.1999999999999999E-2</v>
      </c>
      <c r="K38" s="14">
        <v>1.7999999999999999E-2</v>
      </c>
      <c r="L38" s="14">
        <v>1.7999999999999999E-2</v>
      </c>
      <c r="M38" s="14">
        <v>1.7999999999999999E-2</v>
      </c>
      <c r="N38" s="10">
        <f t="shared" si="7"/>
        <v>5.28</v>
      </c>
      <c r="O38" s="10">
        <f t="shared" si="8"/>
        <v>5.28</v>
      </c>
      <c r="P38" s="10">
        <f t="shared" si="9"/>
        <v>5.28</v>
      </c>
      <c r="Q38" s="85"/>
      <c r="R38" s="85"/>
      <c r="S38" s="85"/>
      <c r="T38" s="85"/>
      <c r="U38" s="85"/>
      <c r="V38" s="91"/>
      <c r="W38" s="21"/>
      <c r="X38" s="1"/>
      <c r="Y38" s="1"/>
      <c r="Z38" s="1"/>
    </row>
    <row r="39" spans="1:26" ht="15.75">
      <c r="A39" s="1"/>
      <c r="B39" s="67"/>
      <c r="C39" s="73"/>
      <c r="D39" s="73"/>
      <c r="E39" s="73"/>
      <c r="F39" s="12" t="s">
        <v>47</v>
      </c>
      <c r="G39" s="10">
        <v>207</v>
      </c>
      <c r="H39" s="11">
        <v>2E-3</v>
      </c>
      <c r="I39" s="11">
        <v>2E-3</v>
      </c>
      <c r="J39" s="11">
        <v>2E-3</v>
      </c>
      <c r="K39" s="11">
        <v>2E-3</v>
      </c>
      <c r="L39" s="11">
        <v>2E-3</v>
      </c>
      <c r="M39" s="11">
        <v>2E-3</v>
      </c>
      <c r="N39" s="10">
        <f t="shared" si="7"/>
        <v>0.41399999999999998</v>
      </c>
      <c r="O39" s="10">
        <f t="shared" si="8"/>
        <v>0.41399999999999998</v>
      </c>
      <c r="P39" s="10">
        <f t="shared" si="9"/>
        <v>0.41399999999999998</v>
      </c>
      <c r="Q39" s="85"/>
      <c r="R39" s="85"/>
      <c r="S39" s="85"/>
      <c r="T39" s="85"/>
      <c r="U39" s="85"/>
      <c r="V39" s="91"/>
      <c r="W39" s="21"/>
      <c r="X39" s="1"/>
      <c r="Y39" s="1"/>
      <c r="Z39" s="1"/>
    </row>
    <row r="40" spans="1:26" ht="15.75">
      <c r="A40" s="1"/>
      <c r="B40" s="67"/>
      <c r="C40" s="73"/>
      <c r="D40" s="73"/>
      <c r="E40" s="73"/>
      <c r="F40" s="12" t="s">
        <v>24</v>
      </c>
      <c r="G40" s="10">
        <v>64</v>
      </c>
      <c r="H40" s="11">
        <v>1E-3</v>
      </c>
      <c r="I40" s="11">
        <v>1E-3</v>
      </c>
      <c r="J40" s="11">
        <v>1E-3</v>
      </c>
      <c r="K40" s="11">
        <v>1E-3</v>
      </c>
      <c r="L40" s="11">
        <v>1E-3</v>
      </c>
      <c r="M40" s="11">
        <v>1E-3</v>
      </c>
      <c r="N40" s="10">
        <f t="shared" si="7"/>
        <v>6.4000000000000001E-2</v>
      </c>
      <c r="O40" s="10">
        <f t="shared" si="8"/>
        <v>6.4000000000000001E-2</v>
      </c>
      <c r="P40" s="10">
        <f t="shared" si="9"/>
        <v>6.4000000000000001E-2</v>
      </c>
      <c r="Q40" s="85"/>
      <c r="R40" s="85"/>
      <c r="S40" s="85"/>
      <c r="T40" s="85"/>
      <c r="U40" s="85"/>
      <c r="V40" s="91"/>
      <c r="W40" s="21"/>
      <c r="X40" s="1"/>
      <c r="Y40" s="1"/>
      <c r="Z40" s="1"/>
    </row>
    <row r="41" spans="1:26" ht="31.5">
      <c r="A41" s="1"/>
      <c r="B41" s="67" t="s">
        <v>48</v>
      </c>
      <c r="C41" s="73">
        <v>200</v>
      </c>
      <c r="D41" s="73">
        <v>200</v>
      </c>
      <c r="E41" s="73">
        <v>200</v>
      </c>
      <c r="F41" s="16" t="s">
        <v>49</v>
      </c>
      <c r="G41" s="10">
        <v>1500</v>
      </c>
      <c r="H41" s="11">
        <v>3.0000000000000001E-3</v>
      </c>
      <c r="I41" s="11">
        <v>3.0000000000000001E-3</v>
      </c>
      <c r="J41" s="11">
        <v>3.0000000000000001E-3</v>
      </c>
      <c r="K41" s="11">
        <v>3.0000000000000001E-3</v>
      </c>
      <c r="L41" s="11">
        <v>3.0000000000000001E-3</v>
      </c>
      <c r="M41" s="11">
        <v>3.0000000000000001E-3</v>
      </c>
      <c r="N41" s="10">
        <f t="shared" si="7"/>
        <v>4.5</v>
      </c>
      <c r="O41" s="10">
        <f t="shared" si="8"/>
        <v>4.5</v>
      </c>
      <c r="P41" s="10">
        <f t="shared" si="9"/>
        <v>4.5</v>
      </c>
      <c r="Q41" s="85">
        <f>SUM(N41:N43)</f>
        <v>46.87</v>
      </c>
      <c r="R41" s="85">
        <f>SUM(O41:O43)</f>
        <v>46.87</v>
      </c>
      <c r="S41" s="85">
        <f>SUM(P41:P43)</f>
        <v>46.87</v>
      </c>
      <c r="T41" s="85">
        <f>Q41+Q41*80%</f>
        <v>84.366</v>
      </c>
      <c r="U41" s="85">
        <f>R41+R41*80%</f>
        <v>84.366</v>
      </c>
      <c r="V41" s="91">
        <f>S41+S41*80%</f>
        <v>84.366</v>
      </c>
      <c r="W41" s="21"/>
      <c r="X41" s="1"/>
      <c r="Y41" s="1"/>
      <c r="Z41" s="1"/>
    </row>
    <row r="42" spans="1:26" ht="15.75">
      <c r="A42" s="1"/>
      <c r="B42" s="67"/>
      <c r="C42" s="73"/>
      <c r="D42" s="73"/>
      <c r="E42" s="73"/>
      <c r="F42" s="12" t="s">
        <v>36</v>
      </c>
      <c r="G42" s="10">
        <v>437</v>
      </c>
      <c r="H42" s="14">
        <v>0.01</v>
      </c>
      <c r="I42" s="14">
        <v>0.01</v>
      </c>
      <c r="J42" s="14">
        <v>0.01</v>
      </c>
      <c r="K42" s="14">
        <v>0.01</v>
      </c>
      <c r="L42" s="14">
        <v>0.01</v>
      </c>
      <c r="M42" s="14">
        <v>0.01</v>
      </c>
      <c r="N42" s="10">
        <f t="shared" si="7"/>
        <v>4.37</v>
      </c>
      <c r="O42" s="10">
        <f t="shared" si="8"/>
        <v>4.37</v>
      </c>
      <c r="P42" s="10">
        <f t="shared" si="9"/>
        <v>4.37</v>
      </c>
      <c r="Q42" s="73"/>
      <c r="R42" s="73"/>
      <c r="S42" s="73"/>
      <c r="T42" s="73"/>
      <c r="U42" s="73"/>
      <c r="V42" s="92"/>
      <c r="W42" s="21"/>
      <c r="X42" s="1"/>
      <c r="Y42" s="1"/>
      <c r="Z42" s="1"/>
    </row>
    <row r="43" spans="1:26" ht="15.75">
      <c r="A43" s="1"/>
      <c r="B43" s="67"/>
      <c r="C43" s="73"/>
      <c r="D43" s="73"/>
      <c r="E43" s="73"/>
      <c r="F43" s="12" t="s">
        <v>50</v>
      </c>
      <c r="G43" s="10">
        <v>2000</v>
      </c>
      <c r="H43" s="11">
        <v>1.9E-2</v>
      </c>
      <c r="I43" s="11">
        <v>1.9E-2</v>
      </c>
      <c r="J43" s="11">
        <v>1.9E-2</v>
      </c>
      <c r="K43" s="11">
        <v>1.9E-2</v>
      </c>
      <c r="L43" s="11">
        <v>1.9E-2</v>
      </c>
      <c r="M43" s="11">
        <v>1.9E-2</v>
      </c>
      <c r="N43" s="10">
        <f t="shared" si="7"/>
        <v>38</v>
      </c>
      <c r="O43" s="10">
        <f t="shared" si="8"/>
        <v>38</v>
      </c>
      <c r="P43" s="10">
        <f t="shared" si="9"/>
        <v>38</v>
      </c>
      <c r="Q43" s="73"/>
      <c r="R43" s="73"/>
      <c r="S43" s="73"/>
      <c r="T43" s="73"/>
      <c r="U43" s="73"/>
      <c r="V43" s="92"/>
      <c r="W43" s="21"/>
      <c r="X43" s="1"/>
      <c r="Y43" s="1"/>
      <c r="Z43" s="1"/>
    </row>
    <row r="44" spans="1:26" ht="15.75">
      <c r="A44" s="1"/>
      <c r="B44" s="17" t="s">
        <v>51</v>
      </c>
      <c r="C44" s="11">
        <v>20</v>
      </c>
      <c r="D44" s="11">
        <v>35</v>
      </c>
      <c r="E44" s="11">
        <v>40</v>
      </c>
      <c r="F44" s="18" t="s">
        <v>51</v>
      </c>
      <c r="G44" s="10">
        <v>425</v>
      </c>
      <c r="H44" s="14">
        <v>0.02</v>
      </c>
      <c r="I44" s="11">
        <v>3.5000000000000003E-2</v>
      </c>
      <c r="J44" s="14">
        <v>0.04</v>
      </c>
      <c r="K44" s="14">
        <v>0.02</v>
      </c>
      <c r="L44" s="11">
        <v>3.5000000000000003E-2</v>
      </c>
      <c r="M44" s="14">
        <v>0.04</v>
      </c>
      <c r="N44" s="10">
        <f>H44*G44</f>
        <v>8.5</v>
      </c>
      <c r="O44" s="10">
        <f>I44*G44</f>
        <v>14.875</v>
      </c>
      <c r="P44" s="10">
        <f>J44*G44</f>
        <v>17</v>
      </c>
      <c r="Q44" s="10">
        <f>SUM(N44)</f>
        <v>8.5</v>
      </c>
      <c r="R44" s="10">
        <f>SUM(O44)</f>
        <v>14.875</v>
      </c>
      <c r="S44" s="10">
        <f>SUM(P44)</f>
        <v>17</v>
      </c>
      <c r="T44" s="11">
        <f>Q44+Q44*80%</f>
        <v>15.3</v>
      </c>
      <c r="U44" s="11">
        <f>R44+R44*80%</f>
        <v>26.774999999999999</v>
      </c>
      <c r="V44" s="26">
        <f>S44+S44*80%</f>
        <v>30.6</v>
      </c>
      <c r="W44" s="21"/>
      <c r="X44" s="1"/>
      <c r="Y44" s="1"/>
      <c r="Z44" s="1"/>
    </row>
    <row r="45" spans="1:26" ht="15.75">
      <c r="A45" s="1"/>
      <c r="B45" s="17"/>
      <c r="C45" s="11"/>
      <c r="D45" s="11"/>
      <c r="E45" s="11"/>
      <c r="F45" s="18"/>
      <c r="G45" s="10"/>
      <c r="H45" s="14"/>
      <c r="I45" s="11"/>
      <c r="J45" s="14"/>
      <c r="K45" s="14"/>
      <c r="L45" s="14"/>
      <c r="M45" s="14"/>
      <c r="N45" s="10"/>
      <c r="O45" s="10"/>
      <c r="P45" s="10"/>
      <c r="Q45" s="29">
        <f t="shared" ref="Q45:V45" si="10">SUM(Q32:Q44)</f>
        <v>352.47</v>
      </c>
      <c r="R45" s="29">
        <f t="shared" si="10"/>
        <v>387.96499999999997</v>
      </c>
      <c r="S45" s="29">
        <f t="shared" si="10"/>
        <v>390.09</v>
      </c>
      <c r="T45" s="29">
        <f t="shared" si="10"/>
        <v>634.44600000000003</v>
      </c>
      <c r="U45" s="29">
        <f t="shared" si="10"/>
        <v>698.33699999999999</v>
      </c>
      <c r="V45" s="30">
        <f t="shared" si="10"/>
        <v>702.16200000000003</v>
      </c>
      <c r="W45" s="21"/>
      <c r="X45" s="1"/>
      <c r="Y45" s="1"/>
      <c r="Z45" s="1"/>
    </row>
    <row r="46" spans="1:26" ht="15.75">
      <c r="A46" s="1"/>
      <c r="B46" s="56" t="s">
        <v>52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8"/>
      <c r="W46" s="21"/>
      <c r="X46" s="1"/>
      <c r="Y46" s="1"/>
      <c r="Z46" s="1"/>
    </row>
    <row r="47" spans="1:26" ht="31.5">
      <c r="A47" s="1"/>
      <c r="B47" s="67" t="s">
        <v>53</v>
      </c>
      <c r="C47" s="73">
        <v>80</v>
      </c>
      <c r="D47" s="73">
        <v>100</v>
      </c>
      <c r="E47" s="73">
        <v>100</v>
      </c>
      <c r="F47" s="19" t="s">
        <v>54</v>
      </c>
      <c r="G47" s="10">
        <v>2711</v>
      </c>
      <c r="H47" s="11">
        <v>0.16200000000000001</v>
      </c>
      <c r="I47" s="14">
        <v>0.216</v>
      </c>
      <c r="J47" s="14">
        <v>0.216</v>
      </c>
      <c r="K47" s="14">
        <v>0.11899999999999999</v>
      </c>
      <c r="L47" s="14">
        <v>0.159</v>
      </c>
      <c r="M47" s="14">
        <v>0.159</v>
      </c>
      <c r="N47" s="10">
        <f t="shared" ref="N47" si="11">H47*G47</f>
        <v>439.18200000000002</v>
      </c>
      <c r="O47" s="10">
        <f t="shared" ref="O47" si="12">I47*G47</f>
        <v>585.57600000000002</v>
      </c>
      <c r="P47" s="10">
        <f t="shared" ref="P47" si="13">J47*G47</f>
        <v>585.57600000000002</v>
      </c>
      <c r="Q47" s="85">
        <f>SUM(N47:N53)</f>
        <v>478.29500000000002</v>
      </c>
      <c r="R47" s="85">
        <f>SUM(O47:O53)</f>
        <v>638.50199999999995</v>
      </c>
      <c r="S47" s="85">
        <f>SUM(P47:P53)</f>
        <v>638.50199999999995</v>
      </c>
      <c r="T47" s="73">
        <f>Q47+Q47*80%</f>
        <v>860.93100000000004</v>
      </c>
      <c r="U47" s="73">
        <f>R47+R47*80%</f>
        <v>1149.3036</v>
      </c>
      <c r="V47" s="92">
        <f>S47+S47*80%</f>
        <v>1149.3036</v>
      </c>
      <c r="W47" s="21"/>
      <c r="X47" s="1"/>
      <c r="Y47" s="1"/>
      <c r="Z47" s="1"/>
    </row>
    <row r="48" spans="1:26" ht="15.75">
      <c r="A48" s="1"/>
      <c r="B48" s="67"/>
      <c r="C48" s="73"/>
      <c r="D48" s="73"/>
      <c r="E48" s="73"/>
      <c r="F48" s="12" t="s">
        <v>46</v>
      </c>
      <c r="G48" s="10">
        <v>240</v>
      </c>
      <c r="H48" s="14">
        <v>0.01</v>
      </c>
      <c r="I48" s="11">
        <v>1.4999999999999999E-2</v>
      </c>
      <c r="J48" s="11">
        <v>1.4999999999999999E-2</v>
      </c>
      <c r="K48" s="11">
        <v>1.2E-2</v>
      </c>
      <c r="L48" s="11">
        <v>8.0000000000000002E-3</v>
      </c>
      <c r="M48" s="11">
        <v>1.2E-2</v>
      </c>
      <c r="N48" s="10">
        <f t="shared" ref="N48:N57" si="14">H48*G48</f>
        <v>2.4</v>
      </c>
      <c r="O48" s="10">
        <f t="shared" ref="O48:O57" si="15">I48*G48</f>
        <v>3.6</v>
      </c>
      <c r="P48" s="10">
        <f t="shared" ref="P48:P57" si="16">J48*G48</f>
        <v>3.6</v>
      </c>
      <c r="Q48" s="85"/>
      <c r="R48" s="85"/>
      <c r="S48" s="85"/>
      <c r="T48" s="73"/>
      <c r="U48" s="73"/>
      <c r="V48" s="92"/>
      <c r="W48" s="21"/>
      <c r="X48" s="1"/>
      <c r="Y48" s="1"/>
      <c r="Z48" s="1"/>
    </row>
    <row r="49" spans="1:26" ht="15.75">
      <c r="A49" s="1"/>
      <c r="B49" s="67"/>
      <c r="C49" s="73"/>
      <c r="D49" s="73"/>
      <c r="E49" s="73"/>
      <c r="F49" s="12" t="s">
        <v>55</v>
      </c>
      <c r="G49" s="10">
        <v>149</v>
      </c>
      <c r="H49" s="11">
        <v>7.0000000000000001E-3</v>
      </c>
      <c r="I49" s="11">
        <v>0.01</v>
      </c>
      <c r="J49" s="11">
        <v>0.01</v>
      </c>
      <c r="K49" s="11">
        <v>8.0000000000000002E-3</v>
      </c>
      <c r="L49" s="11">
        <v>6.0000000000000001E-3</v>
      </c>
      <c r="M49" s="11">
        <v>8.0000000000000002E-3</v>
      </c>
      <c r="N49" s="10">
        <f t="shared" si="14"/>
        <v>1.0429999999999999</v>
      </c>
      <c r="O49" s="10">
        <f t="shared" si="15"/>
        <v>1.49</v>
      </c>
      <c r="P49" s="10">
        <f t="shared" si="16"/>
        <v>1.49</v>
      </c>
      <c r="Q49" s="85"/>
      <c r="R49" s="85"/>
      <c r="S49" s="85"/>
      <c r="T49" s="73"/>
      <c r="U49" s="73"/>
      <c r="V49" s="92"/>
      <c r="W49" s="21"/>
      <c r="X49" s="1"/>
      <c r="Y49" s="1"/>
      <c r="Z49" s="1"/>
    </row>
    <row r="50" spans="1:26" ht="15.75">
      <c r="A50" s="1"/>
      <c r="B50" s="67"/>
      <c r="C50" s="73"/>
      <c r="D50" s="73"/>
      <c r="E50" s="73"/>
      <c r="F50" s="12" t="s">
        <v>42</v>
      </c>
      <c r="G50" s="10">
        <v>653</v>
      </c>
      <c r="H50" s="11">
        <v>7.0000000000000001E-3</v>
      </c>
      <c r="I50" s="11">
        <v>0.01</v>
      </c>
      <c r="J50" s="11">
        <v>0.01</v>
      </c>
      <c r="K50" s="11">
        <v>0.01</v>
      </c>
      <c r="L50" s="11">
        <v>7.0000000000000001E-3</v>
      </c>
      <c r="M50" s="11">
        <v>0.01</v>
      </c>
      <c r="N50" s="10">
        <f t="shared" si="14"/>
        <v>4.5709999999999997</v>
      </c>
      <c r="O50" s="10">
        <f t="shared" si="15"/>
        <v>6.53</v>
      </c>
      <c r="P50" s="10">
        <f t="shared" si="16"/>
        <v>6.53</v>
      </c>
      <c r="Q50" s="85"/>
      <c r="R50" s="85"/>
      <c r="S50" s="85"/>
      <c r="T50" s="73"/>
      <c r="U50" s="73"/>
      <c r="V50" s="92"/>
      <c r="W50" s="21"/>
      <c r="X50" s="1"/>
      <c r="Y50" s="1"/>
      <c r="Z50" s="1"/>
    </row>
    <row r="51" spans="1:26" ht="15.75">
      <c r="A51" s="1"/>
      <c r="B51" s="67"/>
      <c r="C51" s="73"/>
      <c r="D51" s="73"/>
      <c r="E51" s="73"/>
      <c r="F51" s="12" t="s">
        <v>56</v>
      </c>
      <c r="G51" s="10">
        <v>2000</v>
      </c>
      <c r="H51" s="11">
        <v>1.4999999999999999E-2</v>
      </c>
      <c r="I51" s="11">
        <v>0.02</v>
      </c>
      <c r="J51" s="11">
        <v>0.02</v>
      </c>
      <c r="K51" s="11">
        <v>0.02</v>
      </c>
      <c r="L51" s="11">
        <v>1.4999999999999999E-2</v>
      </c>
      <c r="M51" s="11">
        <v>0.02</v>
      </c>
      <c r="N51" s="10">
        <f t="shared" si="14"/>
        <v>30</v>
      </c>
      <c r="O51" s="10">
        <f t="shared" si="15"/>
        <v>40</v>
      </c>
      <c r="P51" s="10">
        <f t="shared" si="16"/>
        <v>40</v>
      </c>
      <c r="Q51" s="85"/>
      <c r="R51" s="85"/>
      <c r="S51" s="85"/>
      <c r="T51" s="73"/>
      <c r="U51" s="73"/>
      <c r="V51" s="92"/>
      <c r="W51" s="21"/>
      <c r="X51" s="1"/>
      <c r="Y51" s="1"/>
      <c r="Z51" s="1"/>
    </row>
    <row r="52" spans="1:26" ht="15.75">
      <c r="A52" s="1"/>
      <c r="B52" s="67"/>
      <c r="C52" s="73"/>
      <c r="D52" s="73"/>
      <c r="E52" s="73"/>
      <c r="F52" s="12" t="s">
        <v>47</v>
      </c>
      <c r="G52" s="10">
        <v>207</v>
      </c>
      <c r="H52" s="11">
        <v>5.0000000000000001E-3</v>
      </c>
      <c r="I52" s="14">
        <v>6.0000000000000001E-3</v>
      </c>
      <c r="J52" s="14">
        <v>6.0000000000000001E-3</v>
      </c>
      <c r="K52" s="14">
        <v>6.0000000000000001E-3</v>
      </c>
      <c r="L52" s="11">
        <v>5.0000000000000001E-3</v>
      </c>
      <c r="M52" s="14">
        <v>6.0000000000000001E-3</v>
      </c>
      <c r="N52" s="10">
        <f t="shared" si="14"/>
        <v>1.0349999999999999</v>
      </c>
      <c r="O52" s="10">
        <f t="shared" si="15"/>
        <v>1.242</v>
      </c>
      <c r="P52" s="10">
        <f t="shared" si="16"/>
        <v>1.242</v>
      </c>
      <c r="Q52" s="85"/>
      <c r="R52" s="85"/>
      <c r="S52" s="85"/>
      <c r="T52" s="73"/>
      <c r="U52" s="73"/>
      <c r="V52" s="92"/>
      <c r="W52" s="21"/>
      <c r="X52" s="1"/>
      <c r="Y52" s="1"/>
      <c r="Z52" s="1"/>
    </row>
    <row r="53" spans="1:26" ht="15.75">
      <c r="A53" s="1"/>
      <c r="B53" s="67"/>
      <c r="C53" s="73"/>
      <c r="D53" s="73"/>
      <c r="E53" s="73"/>
      <c r="F53" s="12" t="s">
        <v>24</v>
      </c>
      <c r="G53" s="10">
        <v>64</v>
      </c>
      <c r="H53" s="11">
        <v>1E-3</v>
      </c>
      <c r="I53" s="11">
        <v>1E-3</v>
      </c>
      <c r="J53" s="11">
        <v>1E-3</v>
      </c>
      <c r="K53" s="11">
        <v>1E-3</v>
      </c>
      <c r="L53" s="11">
        <v>1E-3</v>
      </c>
      <c r="M53" s="11">
        <v>1E-3</v>
      </c>
      <c r="N53" s="10">
        <f t="shared" si="14"/>
        <v>6.4000000000000001E-2</v>
      </c>
      <c r="O53" s="10">
        <f t="shared" si="15"/>
        <v>6.4000000000000001E-2</v>
      </c>
      <c r="P53" s="10">
        <f t="shared" si="16"/>
        <v>6.4000000000000001E-2</v>
      </c>
      <c r="Q53" s="85"/>
      <c r="R53" s="85"/>
      <c r="S53" s="85"/>
      <c r="T53" s="73"/>
      <c r="U53" s="73"/>
      <c r="V53" s="92"/>
      <c r="W53" s="21"/>
      <c r="X53" s="1"/>
      <c r="Y53" s="1"/>
      <c r="Z53" s="1"/>
    </row>
    <row r="54" spans="1:26" ht="15.75">
      <c r="A54" s="1"/>
      <c r="B54" s="67" t="s">
        <v>57</v>
      </c>
      <c r="C54" s="73">
        <v>100</v>
      </c>
      <c r="D54" s="73">
        <v>150</v>
      </c>
      <c r="E54" s="73">
        <v>150</v>
      </c>
      <c r="F54" s="12" t="s">
        <v>29</v>
      </c>
      <c r="G54" s="10">
        <v>3652</v>
      </c>
      <c r="H54" s="11">
        <v>5.0000000000000001E-3</v>
      </c>
      <c r="I54" s="11">
        <v>5.0000000000000001E-3</v>
      </c>
      <c r="J54" s="11">
        <v>5.0000000000000001E-3</v>
      </c>
      <c r="K54" s="11">
        <v>5.0000000000000001E-3</v>
      </c>
      <c r="L54" s="11">
        <v>5.0000000000000001E-3</v>
      </c>
      <c r="M54" s="11">
        <v>5.0000000000000001E-3</v>
      </c>
      <c r="N54" s="10">
        <f t="shared" si="14"/>
        <v>18.260000000000002</v>
      </c>
      <c r="O54" s="10">
        <f t="shared" si="15"/>
        <v>18.260000000000002</v>
      </c>
      <c r="P54" s="10">
        <f t="shared" si="16"/>
        <v>18.260000000000002</v>
      </c>
      <c r="Q54" s="85">
        <f>SUM(N54:N56)</f>
        <v>32.628</v>
      </c>
      <c r="R54" s="85">
        <f>SUM(O54:O56)</f>
        <v>39.481999999999999</v>
      </c>
      <c r="S54" s="85">
        <f>SUM(P54:P56)</f>
        <v>39.481999999999999</v>
      </c>
      <c r="T54" s="85">
        <f>Q54+Q54*80%</f>
        <v>58.730400000000003</v>
      </c>
      <c r="U54" s="85">
        <f>R54+R54*80%</f>
        <v>71.067599999999999</v>
      </c>
      <c r="V54" s="91">
        <f>S54+S54*80%</f>
        <v>71.067599999999999</v>
      </c>
      <c r="W54" s="21"/>
      <c r="X54" s="1"/>
      <c r="Y54" s="1"/>
      <c r="Z54" s="1"/>
    </row>
    <row r="55" spans="1:26" ht="15.75">
      <c r="A55" s="1"/>
      <c r="B55" s="67"/>
      <c r="C55" s="73"/>
      <c r="D55" s="73"/>
      <c r="E55" s="73"/>
      <c r="F55" s="12" t="s">
        <v>58</v>
      </c>
      <c r="G55" s="10">
        <v>298</v>
      </c>
      <c r="H55" s="14">
        <v>4.8000000000000001E-2</v>
      </c>
      <c r="I55" s="14">
        <v>7.0999999999999994E-2</v>
      </c>
      <c r="J55" s="14">
        <v>7.0999999999999994E-2</v>
      </c>
      <c r="K55" s="14">
        <v>4.8000000000000001E-2</v>
      </c>
      <c r="L55" s="14">
        <v>7.0999999999999994E-2</v>
      </c>
      <c r="M55" s="14">
        <v>7.0999999999999994E-2</v>
      </c>
      <c r="N55" s="10">
        <f t="shared" si="14"/>
        <v>14.304</v>
      </c>
      <c r="O55" s="10">
        <f t="shared" si="15"/>
        <v>21.158000000000001</v>
      </c>
      <c r="P55" s="10">
        <f t="shared" si="16"/>
        <v>21.158000000000001</v>
      </c>
      <c r="Q55" s="85"/>
      <c r="R55" s="85"/>
      <c r="S55" s="85"/>
      <c r="T55" s="85"/>
      <c r="U55" s="85"/>
      <c r="V55" s="91"/>
      <c r="W55" s="21"/>
      <c r="X55" s="1"/>
      <c r="Y55" s="1"/>
      <c r="Z55" s="1"/>
    </row>
    <row r="56" spans="1:26" ht="15.75">
      <c r="A56" s="1"/>
      <c r="B56" s="67"/>
      <c r="C56" s="73"/>
      <c r="D56" s="73"/>
      <c r="E56" s="73"/>
      <c r="F56" s="12" t="s">
        <v>24</v>
      </c>
      <c r="G56" s="10">
        <v>64</v>
      </c>
      <c r="H56" s="11">
        <v>1E-3</v>
      </c>
      <c r="I56" s="11">
        <v>1E-3</v>
      </c>
      <c r="J56" s="11">
        <v>1E-3</v>
      </c>
      <c r="K56" s="11">
        <v>1E-3</v>
      </c>
      <c r="L56" s="11">
        <v>1E-3</v>
      </c>
      <c r="M56" s="11">
        <v>1E-3</v>
      </c>
      <c r="N56" s="10">
        <f t="shared" si="14"/>
        <v>6.4000000000000001E-2</v>
      </c>
      <c r="O56" s="10">
        <f t="shared" si="15"/>
        <v>6.4000000000000001E-2</v>
      </c>
      <c r="P56" s="10">
        <f t="shared" si="16"/>
        <v>6.4000000000000001E-2</v>
      </c>
      <c r="Q56" s="85"/>
      <c r="R56" s="85"/>
      <c r="S56" s="85"/>
      <c r="T56" s="85"/>
      <c r="U56" s="85"/>
      <c r="V56" s="91"/>
      <c r="W56" s="21"/>
      <c r="X56" s="1"/>
      <c r="Y56" s="1"/>
      <c r="Z56" s="1"/>
    </row>
    <row r="57" spans="1:26" ht="15.75">
      <c r="A57" s="1"/>
      <c r="B57" s="8" t="s">
        <v>59</v>
      </c>
      <c r="C57" s="11">
        <v>50</v>
      </c>
      <c r="D57" s="11">
        <v>50</v>
      </c>
      <c r="E57" s="11">
        <v>50</v>
      </c>
      <c r="F57" s="20" t="s">
        <v>60</v>
      </c>
      <c r="G57" s="10">
        <v>1423</v>
      </c>
      <c r="H57" s="14">
        <v>0.05</v>
      </c>
      <c r="I57" s="14">
        <v>0.05</v>
      </c>
      <c r="J57" s="14">
        <v>0.05</v>
      </c>
      <c r="K57" s="14">
        <v>0.05</v>
      </c>
      <c r="L57" s="14">
        <v>0.05</v>
      </c>
      <c r="M57" s="14">
        <v>0.05</v>
      </c>
      <c r="N57" s="10">
        <f t="shared" si="14"/>
        <v>71.150000000000006</v>
      </c>
      <c r="O57" s="10">
        <f t="shared" si="15"/>
        <v>71.150000000000006</v>
      </c>
      <c r="P57" s="10">
        <f t="shared" si="16"/>
        <v>71.150000000000006</v>
      </c>
      <c r="Q57" s="10">
        <f t="shared" ref="Q57:S59" si="17">SUM(N57)</f>
        <v>71.150000000000006</v>
      </c>
      <c r="R57" s="10">
        <f t="shared" si="17"/>
        <v>71.150000000000006</v>
      </c>
      <c r="S57" s="10">
        <f t="shared" si="17"/>
        <v>71.150000000000006</v>
      </c>
      <c r="T57" s="10">
        <f t="shared" ref="T57:V59" si="18">Q57+Q57*80%</f>
        <v>128.07</v>
      </c>
      <c r="U57" s="10">
        <f t="shared" si="18"/>
        <v>128.07</v>
      </c>
      <c r="V57" s="25">
        <f t="shared" si="18"/>
        <v>128.07</v>
      </c>
      <c r="W57" s="21"/>
      <c r="X57" s="1"/>
      <c r="Y57" s="1"/>
      <c r="Z57" s="1"/>
    </row>
    <row r="58" spans="1:26" ht="15.75">
      <c r="A58" s="1"/>
      <c r="B58" s="8" t="s">
        <v>61</v>
      </c>
      <c r="C58" s="11">
        <v>200</v>
      </c>
      <c r="D58" s="11">
        <v>200</v>
      </c>
      <c r="E58" s="11">
        <v>200</v>
      </c>
      <c r="F58" s="20" t="s">
        <v>61</v>
      </c>
      <c r="G58" s="10">
        <v>400</v>
      </c>
      <c r="H58" s="14">
        <v>0.2</v>
      </c>
      <c r="I58" s="14">
        <v>0.2</v>
      </c>
      <c r="J58" s="14">
        <v>0.2</v>
      </c>
      <c r="K58" s="14">
        <v>0.2</v>
      </c>
      <c r="L58" s="14">
        <v>0.2</v>
      </c>
      <c r="M58" s="14">
        <v>0.2</v>
      </c>
      <c r="N58" s="10">
        <f t="shared" ref="N58:N59" si="19">H58*G58</f>
        <v>80</v>
      </c>
      <c r="O58" s="10">
        <f t="shared" ref="O58:O59" si="20">I58*G58</f>
        <v>80</v>
      </c>
      <c r="P58" s="10">
        <f t="shared" ref="P58:P59" si="21">J58*G58</f>
        <v>80</v>
      </c>
      <c r="Q58" s="10">
        <f t="shared" si="17"/>
        <v>80</v>
      </c>
      <c r="R58" s="10">
        <f t="shared" si="17"/>
        <v>80</v>
      </c>
      <c r="S58" s="10">
        <f t="shared" si="17"/>
        <v>80</v>
      </c>
      <c r="T58" s="10">
        <f t="shared" si="18"/>
        <v>144</v>
      </c>
      <c r="U58" s="10">
        <f t="shared" si="18"/>
        <v>144</v>
      </c>
      <c r="V58" s="25">
        <f t="shared" si="18"/>
        <v>144</v>
      </c>
      <c r="W58" s="21"/>
      <c r="X58" s="1"/>
      <c r="Y58" s="1"/>
      <c r="Z58" s="1"/>
    </row>
    <row r="59" spans="1:26" ht="15.75">
      <c r="A59" s="1"/>
      <c r="B59" s="17" t="s">
        <v>51</v>
      </c>
      <c r="C59" s="11">
        <v>20</v>
      </c>
      <c r="D59" s="11">
        <v>35</v>
      </c>
      <c r="E59" s="11">
        <v>40</v>
      </c>
      <c r="F59" s="18" t="s">
        <v>62</v>
      </c>
      <c r="G59" s="10">
        <v>425</v>
      </c>
      <c r="H59" s="14">
        <v>0.02</v>
      </c>
      <c r="I59" s="11">
        <v>3.5000000000000003E-2</v>
      </c>
      <c r="J59" s="14">
        <v>0.04</v>
      </c>
      <c r="K59" s="14">
        <v>0.02</v>
      </c>
      <c r="L59" s="11">
        <v>3.5000000000000003E-2</v>
      </c>
      <c r="M59" s="14">
        <v>0.04</v>
      </c>
      <c r="N59" s="10">
        <f t="shared" si="19"/>
        <v>8.5</v>
      </c>
      <c r="O59" s="10">
        <f t="shared" si="20"/>
        <v>14.875</v>
      </c>
      <c r="P59" s="10">
        <f t="shared" si="21"/>
        <v>17</v>
      </c>
      <c r="Q59" s="10">
        <f t="shared" si="17"/>
        <v>8.5</v>
      </c>
      <c r="R59" s="10">
        <f t="shared" si="17"/>
        <v>14.875</v>
      </c>
      <c r="S59" s="10">
        <f t="shared" si="17"/>
        <v>17</v>
      </c>
      <c r="T59" s="31">
        <f t="shared" si="18"/>
        <v>15.3</v>
      </c>
      <c r="U59" s="31">
        <f t="shared" si="18"/>
        <v>26.774999999999999</v>
      </c>
      <c r="V59" s="32">
        <f t="shared" si="18"/>
        <v>30.6</v>
      </c>
      <c r="W59" s="21"/>
      <c r="X59" s="1"/>
      <c r="Y59" s="1"/>
      <c r="Z59" s="1"/>
    </row>
    <row r="60" spans="1:26" ht="15.75">
      <c r="A60" s="1"/>
      <c r="B60" s="17"/>
      <c r="C60" s="11"/>
      <c r="D60" s="11"/>
      <c r="E60" s="11"/>
      <c r="F60" s="18"/>
      <c r="G60" s="10"/>
      <c r="H60" s="14"/>
      <c r="I60" s="11"/>
      <c r="J60" s="14"/>
      <c r="K60" s="14"/>
      <c r="L60" s="14"/>
      <c r="M60" s="14"/>
      <c r="N60" s="10"/>
      <c r="O60" s="10"/>
      <c r="P60" s="10"/>
      <c r="Q60" s="29">
        <f t="shared" ref="Q60:V60" si="22">SUM(Q47:Q59)</f>
        <v>670.57299999999998</v>
      </c>
      <c r="R60" s="29">
        <f t="shared" si="22"/>
        <v>844.00900000000001</v>
      </c>
      <c r="S60" s="29">
        <f t="shared" si="22"/>
        <v>846.13400000000001</v>
      </c>
      <c r="T60" s="29">
        <f t="shared" si="22"/>
        <v>1207.0314000000001</v>
      </c>
      <c r="U60" s="29">
        <f t="shared" si="22"/>
        <v>1519.2162000000001</v>
      </c>
      <c r="V60" s="30">
        <f t="shared" si="22"/>
        <v>1523.0411999999999</v>
      </c>
      <c r="W60" s="21"/>
      <c r="X60" s="1"/>
      <c r="Y60" s="1"/>
      <c r="Z60" s="1"/>
    </row>
    <row r="61" spans="1:26" ht="15.75">
      <c r="A61" s="1"/>
      <c r="B61" s="56" t="s">
        <v>63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8"/>
      <c r="W61" s="21"/>
      <c r="X61" s="1"/>
      <c r="Y61" s="1"/>
      <c r="Z61" s="1"/>
    </row>
    <row r="62" spans="1:26" ht="15.75">
      <c r="A62" s="1"/>
      <c r="B62" s="68" t="s">
        <v>64</v>
      </c>
      <c r="C62" s="73">
        <v>60</v>
      </c>
      <c r="D62" s="73">
        <v>100</v>
      </c>
      <c r="E62" s="73">
        <v>100</v>
      </c>
      <c r="F62" s="12" t="s">
        <v>65</v>
      </c>
      <c r="G62" s="10">
        <v>140</v>
      </c>
      <c r="H62" s="14">
        <v>4.3999999999999997E-2</v>
      </c>
      <c r="I62" s="10">
        <v>6.3E-2</v>
      </c>
      <c r="J62" s="10">
        <v>6.3E-2</v>
      </c>
      <c r="K62" s="14">
        <v>3.5000000000000003E-2</v>
      </c>
      <c r="L62" s="14">
        <v>0.05</v>
      </c>
      <c r="M62" s="14">
        <v>0.05</v>
      </c>
      <c r="N62" s="10">
        <f t="shared" ref="N62:N65" si="23">H62*G62</f>
        <v>6.16</v>
      </c>
      <c r="O62" s="10">
        <f t="shared" ref="O62:O66" si="24">I62*G62</f>
        <v>8.82</v>
      </c>
      <c r="P62" s="10">
        <f t="shared" ref="P62:P65" si="25">J62*G62</f>
        <v>8.82</v>
      </c>
      <c r="Q62" s="85">
        <f>SUM(N62:N67)</f>
        <v>21.018999999999998</v>
      </c>
      <c r="R62" s="85">
        <f>SUM(O62:O67)</f>
        <v>31.091000000000001</v>
      </c>
      <c r="S62" s="85">
        <f>SUM(P62:P67)</f>
        <v>31.091000000000001</v>
      </c>
      <c r="T62" s="73">
        <f>Q62+Q62*80%</f>
        <v>37.834200000000003</v>
      </c>
      <c r="U62" s="85">
        <f>R62+R62*80%</f>
        <v>55.963799999999999</v>
      </c>
      <c r="V62" s="91">
        <f>S62+S62*80%</f>
        <v>55.963799999999999</v>
      </c>
      <c r="W62" s="21"/>
      <c r="X62" s="1"/>
      <c r="Y62" s="1"/>
      <c r="Z62" s="1"/>
    </row>
    <row r="63" spans="1:26" ht="15.75">
      <c r="A63" s="1"/>
      <c r="B63" s="69"/>
      <c r="C63" s="73"/>
      <c r="D63" s="73"/>
      <c r="E63" s="73"/>
      <c r="F63" s="12" t="s">
        <v>46</v>
      </c>
      <c r="G63" s="10">
        <v>240</v>
      </c>
      <c r="H63" s="11">
        <v>1.0999999999999999E-2</v>
      </c>
      <c r="I63" s="11">
        <v>3.1E-2</v>
      </c>
      <c r="J63" s="11">
        <v>3.1E-2</v>
      </c>
      <c r="K63" s="11">
        <v>0.01</v>
      </c>
      <c r="L63" s="11">
        <v>0.03</v>
      </c>
      <c r="M63" s="11">
        <v>0.03</v>
      </c>
      <c r="N63" s="10">
        <f t="shared" si="23"/>
        <v>2.64</v>
      </c>
      <c r="O63" s="10">
        <f t="shared" si="24"/>
        <v>7.44</v>
      </c>
      <c r="P63" s="10">
        <f t="shared" si="25"/>
        <v>7.44</v>
      </c>
      <c r="Q63" s="85"/>
      <c r="R63" s="85"/>
      <c r="S63" s="85"/>
      <c r="T63" s="73"/>
      <c r="U63" s="85"/>
      <c r="V63" s="91"/>
      <c r="W63" s="21"/>
      <c r="X63" s="1"/>
      <c r="Y63" s="1"/>
      <c r="Z63" s="1"/>
    </row>
    <row r="64" spans="1:26" ht="15.75">
      <c r="A64" s="1"/>
      <c r="B64" s="69"/>
      <c r="C64" s="73"/>
      <c r="D64" s="73"/>
      <c r="E64" s="73"/>
      <c r="F64" s="12" t="s">
        <v>66</v>
      </c>
      <c r="G64" s="10">
        <v>2600</v>
      </c>
      <c r="H64" s="11">
        <v>3.0000000000000001E-3</v>
      </c>
      <c r="I64" s="11">
        <v>3.0000000000000001E-3</v>
      </c>
      <c r="J64" s="11">
        <v>3.0000000000000001E-3</v>
      </c>
      <c r="K64" s="11">
        <v>4.0000000000000001E-3</v>
      </c>
      <c r="L64" s="11">
        <v>4.0000000000000001E-3</v>
      </c>
      <c r="M64" s="11">
        <v>4.0000000000000001E-3</v>
      </c>
      <c r="N64" s="10">
        <f t="shared" si="23"/>
        <v>7.8</v>
      </c>
      <c r="O64" s="10">
        <f t="shared" si="24"/>
        <v>7.8</v>
      </c>
      <c r="P64" s="10">
        <f t="shared" si="25"/>
        <v>7.8</v>
      </c>
      <c r="Q64" s="85"/>
      <c r="R64" s="85"/>
      <c r="S64" s="85"/>
      <c r="T64" s="73"/>
      <c r="U64" s="85"/>
      <c r="V64" s="91"/>
      <c r="W64" s="21"/>
      <c r="X64" s="1"/>
      <c r="Y64" s="1"/>
      <c r="Z64" s="1"/>
    </row>
    <row r="65" spans="1:26" ht="15.75">
      <c r="A65" s="1"/>
      <c r="B65" s="69"/>
      <c r="C65" s="73"/>
      <c r="D65" s="73"/>
      <c r="E65" s="73"/>
      <c r="F65" s="12" t="s">
        <v>36</v>
      </c>
      <c r="G65" s="10">
        <v>437</v>
      </c>
      <c r="H65" s="11">
        <v>1E-3</v>
      </c>
      <c r="I65" s="11">
        <v>1E-3</v>
      </c>
      <c r="J65" s="11">
        <v>1E-3</v>
      </c>
      <c r="K65" s="11">
        <v>1E-3</v>
      </c>
      <c r="L65" s="11">
        <v>1E-3</v>
      </c>
      <c r="M65" s="11">
        <v>1E-3</v>
      </c>
      <c r="N65" s="10">
        <f t="shared" si="23"/>
        <v>0.437</v>
      </c>
      <c r="O65" s="10">
        <f t="shared" si="24"/>
        <v>0.437</v>
      </c>
      <c r="P65" s="10">
        <f t="shared" si="25"/>
        <v>0.437</v>
      </c>
      <c r="Q65" s="85"/>
      <c r="R65" s="85"/>
      <c r="S65" s="85"/>
      <c r="T65" s="73"/>
      <c r="U65" s="85"/>
      <c r="V65" s="91"/>
      <c r="W65" s="21"/>
      <c r="X65" s="1"/>
      <c r="Y65" s="1"/>
      <c r="Z65" s="1"/>
    </row>
    <row r="66" spans="1:26" ht="15.75">
      <c r="A66" s="1"/>
      <c r="B66" s="69"/>
      <c r="C66" s="73"/>
      <c r="D66" s="73"/>
      <c r="E66" s="73"/>
      <c r="F66" s="12" t="s">
        <v>24</v>
      </c>
      <c r="G66" s="10">
        <v>64</v>
      </c>
      <c r="H66" s="11">
        <v>1E-3</v>
      </c>
      <c r="I66" s="11">
        <v>1E-3</v>
      </c>
      <c r="J66" s="11">
        <v>1E-3</v>
      </c>
      <c r="K66" s="11">
        <v>1E-3</v>
      </c>
      <c r="L66" s="11">
        <v>1E-3</v>
      </c>
      <c r="M66" s="11">
        <v>1E-3</v>
      </c>
      <c r="N66" s="10">
        <f t="shared" ref="N66:N72" si="26">H66*G66</f>
        <v>6.4000000000000001E-2</v>
      </c>
      <c r="O66" s="10">
        <f t="shared" si="24"/>
        <v>6.4000000000000001E-2</v>
      </c>
      <c r="P66" s="10">
        <f t="shared" ref="P66:P72" si="27">J66*G66</f>
        <v>6.4000000000000001E-2</v>
      </c>
      <c r="Q66" s="73"/>
      <c r="R66" s="73"/>
      <c r="S66" s="73"/>
      <c r="T66" s="73"/>
      <c r="U66" s="85"/>
      <c r="V66" s="91"/>
      <c r="W66" s="21"/>
      <c r="X66" s="1"/>
      <c r="Y66" s="1"/>
      <c r="Z66" s="1"/>
    </row>
    <row r="67" spans="1:26" ht="15.75">
      <c r="A67" s="1"/>
      <c r="B67" s="70"/>
      <c r="C67" s="73"/>
      <c r="D67" s="73"/>
      <c r="E67" s="73"/>
      <c r="F67" s="12" t="s">
        <v>42</v>
      </c>
      <c r="G67" s="10">
        <v>653</v>
      </c>
      <c r="H67" s="11">
        <v>6.0000000000000001E-3</v>
      </c>
      <c r="I67" s="11">
        <v>0.01</v>
      </c>
      <c r="J67" s="11">
        <v>0.01</v>
      </c>
      <c r="K67" s="11">
        <v>6.0000000000000001E-3</v>
      </c>
      <c r="L67" s="11">
        <v>0.01</v>
      </c>
      <c r="M67" s="11">
        <v>0.01</v>
      </c>
      <c r="N67" s="10">
        <f t="shared" si="26"/>
        <v>3.9180000000000001</v>
      </c>
      <c r="O67" s="10">
        <f t="shared" ref="O67:O72" si="28">I67*G67</f>
        <v>6.53</v>
      </c>
      <c r="P67" s="10">
        <f t="shared" si="27"/>
        <v>6.53</v>
      </c>
      <c r="Q67" s="73"/>
      <c r="R67" s="73"/>
      <c r="S67" s="73"/>
      <c r="T67" s="73"/>
      <c r="U67" s="85"/>
      <c r="V67" s="91"/>
      <c r="W67" s="21"/>
      <c r="X67" s="1"/>
      <c r="Y67" s="1"/>
      <c r="Z67" s="1"/>
    </row>
    <row r="68" spans="1:26" ht="15.75">
      <c r="A68" s="1"/>
      <c r="B68" s="67" t="s">
        <v>67</v>
      </c>
      <c r="C68" s="73" t="s">
        <v>68</v>
      </c>
      <c r="D68" s="73" t="s">
        <v>69</v>
      </c>
      <c r="E68" s="73" t="s">
        <v>69</v>
      </c>
      <c r="F68" s="12" t="s">
        <v>70</v>
      </c>
      <c r="G68" s="10">
        <v>2500</v>
      </c>
      <c r="H68" s="14">
        <v>0.05</v>
      </c>
      <c r="I68" s="14">
        <v>0.05</v>
      </c>
      <c r="J68" s="14">
        <v>0.05</v>
      </c>
      <c r="K68" s="14">
        <v>3.1E-2</v>
      </c>
      <c r="L68" s="14">
        <v>3.1E-2</v>
      </c>
      <c r="M68" s="14">
        <v>3.1E-2</v>
      </c>
      <c r="N68" s="10">
        <f t="shared" si="26"/>
        <v>125</v>
      </c>
      <c r="O68" s="10">
        <f t="shared" si="28"/>
        <v>125</v>
      </c>
      <c r="P68" s="10">
        <f t="shared" si="27"/>
        <v>125</v>
      </c>
      <c r="Q68" s="85">
        <f>SUM(N68:N72)</f>
        <v>138.78100000000001</v>
      </c>
      <c r="R68" s="85">
        <f>SUM(O68:O72)</f>
        <v>141.99199999999999</v>
      </c>
      <c r="S68" s="85">
        <f>SUM(P68:P72)</f>
        <v>141.99199999999999</v>
      </c>
      <c r="T68" s="73">
        <f>Q68+Q68*80%</f>
        <v>249.8058</v>
      </c>
      <c r="U68" s="85">
        <f>R68+R68*80%</f>
        <v>255.5856</v>
      </c>
      <c r="V68" s="91">
        <f>S68+S68*80%</f>
        <v>255.5856</v>
      </c>
      <c r="W68" s="21"/>
      <c r="X68" s="1"/>
      <c r="Y68" s="1"/>
      <c r="Z68" s="1"/>
    </row>
    <row r="69" spans="1:26" ht="15.75">
      <c r="A69" s="1"/>
      <c r="B69" s="67"/>
      <c r="C69" s="73"/>
      <c r="D69" s="73"/>
      <c r="E69" s="73"/>
      <c r="F69" s="12" t="s">
        <v>71</v>
      </c>
      <c r="G69" s="10">
        <v>365</v>
      </c>
      <c r="H69" s="14">
        <v>5.0000000000000001E-3</v>
      </c>
      <c r="I69" s="14">
        <v>6.0000000000000001E-3</v>
      </c>
      <c r="J69" s="14">
        <v>6.0000000000000001E-3</v>
      </c>
      <c r="K69" s="14">
        <v>5.0000000000000001E-3</v>
      </c>
      <c r="L69" s="14">
        <v>6.0000000000000001E-3</v>
      </c>
      <c r="M69" s="14">
        <v>6.0000000000000001E-3</v>
      </c>
      <c r="N69" s="10">
        <f t="shared" si="26"/>
        <v>1.825</v>
      </c>
      <c r="O69" s="10">
        <f t="shared" si="28"/>
        <v>2.19</v>
      </c>
      <c r="P69" s="10">
        <f t="shared" si="27"/>
        <v>2.19</v>
      </c>
      <c r="Q69" s="85"/>
      <c r="R69" s="85"/>
      <c r="S69" s="85"/>
      <c r="T69" s="73"/>
      <c r="U69" s="85"/>
      <c r="V69" s="91"/>
      <c r="W69" s="21"/>
      <c r="X69" s="1"/>
      <c r="Y69" s="1"/>
      <c r="Z69" s="1"/>
    </row>
    <row r="70" spans="1:26" ht="15.75">
      <c r="A70" s="1"/>
      <c r="B70" s="67"/>
      <c r="C70" s="73"/>
      <c r="D70" s="73"/>
      <c r="E70" s="73"/>
      <c r="F70" s="12" t="s">
        <v>55</v>
      </c>
      <c r="G70" s="10">
        <v>149</v>
      </c>
      <c r="H70" s="11">
        <v>1.7000000000000001E-2</v>
      </c>
      <c r="I70" s="11">
        <v>2.1999999999999999E-2</v>
      </c>
      <c r="J70" s="11">
        <v>2.1999999999999999E-2</v>
      </c>
      <c r="K70" s="11">
        <v>1.4999999999999999E-2</v>
      </c>
      <c r="L70" s="11">
        <v>1.7999999999999999E-2</v>
      </c>
      <c r="M70" s="11">
        <v>1.7999999999999999E-2</v>
      </c>
      <c r="N70" s="10">
        <f t="shared" si="26"/>
        <v>2.5329999999999999</v>
      </c>
      <c r="O70" s="10">
        <f t="shared" si="28"/>
        <v>3.278</v>
      </c>
      <c r="P70" s="10">
        <f t="shared" si="27"/>
        <v>3.278</v>
      </c>
      <c r="Q70" s="85"/>
      <c r="R70" s="85"/>
      <c r="S70" s="85"/>
      <c r="T70" s="73"/>
      <c r="U70" s="85"/>
      <c r="V70" s="91"/>
      <c r="W70" s="21"/>
      <c r="X70" s="1"/>
      <c r="Y70" s="1"/>
      <c r="Z70" s="1"/>
    </row>
    <row r="71" spans="1:26" ht="15.75">
      <c r="A71" s="1"/>
      <c r="B71" s="67"/>
      <c r="C71" s="73"/>
      <c r="D71" s="73"/>
      <c r="E71" s="73"/>
      <c r="F71" s="12" t="s">
        <v>45</v>
      </c>
      <c r="G71" s="10">
        <v>191</v>
      </c>
      <c r="H71" s="11">
        <v>4.9000000000000002E-2</v>
      </c>
      <c r="I71" s="14">
        <v>0.06</v>
      </c>
      <c r="J71" s="14">
        <v>0.06</v>
      </c>
      <c r="K71" s="14">
        <v>3.5999999999999997E-2</v>
      </c>
      <c r="L71" s="14">
        <v>4.4999999999999998E-2</v>
      </c>
      <c r="M71" s="14">
        <v>4.4999999999999998E-2</v>
      </c>
      <c r="N71" s="10">
        <f t="shared" si="26"/>
        <v>9.359</v>
      </c>
      <c r="O71" s="10">
        <f t="shared" si="28"/>
        <v>11.46</v>
      </c>
      <c r="P71" s="10">
        <f t="shared" si="27"/>
        <v>11.46</v>
      </c>
      <c r="Q71" s="85"/>
      <c r="R71" s="85"/>
      <c r="S71" s="85"/>
      <c r="T71" s="73"/>
      <c r="U71" s="85"/>
      <c r="V71" s="91"/>
      <c r="W71" s="21"/>
      <c r="X71" s="1"/>
      <c r="Y71" s="1"/>
      <c r="Z71" s="1"/>
    </row>
    <row r="72" spans="1:26" ht="15.75">
      <c r="A72" s="1"/>
      <c r="B72" s="67"/>
      <c r="C72" s="73"/>
      <c r="D72" s="73"/>
      <c r="E72" s="73"/>
      <c r="F72" s="12" t="s">
        <v>24</v>
      </c>
      <c r="G72" s="10">
        <v>64</v>
      </c>
      <c r="H72" s="11">
        <v>1E-3</v>
      </c>
      <c r="I72" s="11">
        <v>1E-3</v>
      </c>
      <c r="J72" s="11">
        <v>1E-3</v>
      </c>
      <c r="K72" s="11">
        <v>1E-3</v>
      </c>
      <c r="L72" s="11">
        <v>1E-3</v>
      </c>
      <c r="M72" s="11">
        <v>1E-3</v>
      </c>
      <c r="N72" s="10">
        <f t="shared" si="26"/>
        <v>6.4000000000000001E-2</v>
      </c>
      <c r="O72" s="10">
        <f t="shared" si="28"/>
        <v>6.4000000000000001E-2</v>
      </c>
      <c r="P72" s="10">
        <f t="shared" si="27"/>
        <v>6.4000000000000001E-2</v>
      </c>
      <c r="Q72" s="85"/>
      <c r="R72" s="85"/>
      <c r="S72" s="85"/>
      <c r="T72" s="73"/>
      <c r="U72" s="85"/>
      <c r="V72" s="91"/>
      <c r="W72" s="21"/>
      <c r="X72" s="1"/>
      <c r="Y72" s="1"/>
      <c r="Z72" s="1"/>
    </row>
    <row r="73" spans="1:26" ht="15.75">
      <c r="A73" s="1"/>
      <c r="B73" s="67" t="s">
        <v>72</v>
      </c>
      <c r="C73" s="73">
        <v>200</v>
      </c>
      <c r="D73" s="73">
        <v>200</v>
      </c>
      <c r="E73" s="73">
        <v>200</v>
      </c>
      <c r="F73" s="15" t="s">
        <v>35</v>
      </c>
      <c r="G73" s="10">
        <v>4822</v>
      </c>
      <c r="H73" s="11">
        <v>1E-3</v>
      </c>
      <c r="I73" s="11">
        <v>1E-3</v>
      </c>
      <c r="J73" s="11">
        <v>1E-3</v>
      </c>
      <c r="K73" s="11">
        <v>1E-3</v>
      </c>
      <c r="L73" s="11">
        <v>1E-3</v>
      </c>
      <c r="M73" s="11">
        <v>1E-3</v>
      </c>
      <c r="N73" s="10">
        <f>H73*G73</f>
        <v>4.8220000000000001</v>
      </c>
      <c r="O73" s="10">
        <f>I73*G73</f>
        <v>4.8220000000000001</v>
      </c>
      <c r="P73" s="10">
        <f>J73*G73</f>
        <v>4.8220000000000001</v>
      </c>
      <c r="Q73" s="85">
        <f>SUM(N73:N74)</f>
        <v>7.0069999999999997</v>
      </c>
      <c r="R73" s="85">
        <f>SUM(O73:O74)</f>
        <v>7.0069999999999997</v>
      </c>
      <c r="S73" s="85">
        <f>SUM(P73:P74)</f>
        <v>7.0069999999999997</v>
      </c>
      <c r="T73" s="85">
        <f>Q73+Q73*80%</f>
        <v>12.6126</v>
      </c>
      <c r="U73" s="85">
        <f>R73+R73*80%</f>
        <v>12.6126</v>
      </c>
      <c r="V73" s="91">
        <f>S73+S73*80%</f>
        <v>12.6126</v>
      </c>
      <c r="W73" s="21"/>
      <c r="X73" s="1"/>
      <c r="Y73" s="1"/>
      <c r="Z73" s="1"/>
    </row>
    <row r="74" spans="1:26" ht="15" customHeight="1">
      <c r="A74" s="1"/>
      <c r="B74" s="67"/>
      <c r="C74" s="73"/>
      <c r="D74" s="73"/>
      <c r="E74" s="73"/>
      <c r="F74" s="12" t="s">
        <v>36</v>
      </c>
      <c r="G74" s="10">
        <v>437</v>
      </c>
      <c r="H74" s="14">
        <v>5.0000000000000001E-3</v>
      </c>
      <c r="I74" s="14">
        <v>5.0000000000000001E-3</v>
      </c>
      <c r="J74" s="14">
        <v>5.0000000000000001E-3</v>
      </c>
      <c r="K74" s="14">
        <v>5.0000000000000001E-3</v>
      </c>
      <c r="L74" s="14">
        <v>5.0000000000000001E-3</v>
      </c>
      <c r="M74" s="14">
        <v>5.0000000000000001E-3</v>
      </c>
      <c r="N74" s="10">
        <f>H74*G74</f>
        <v>2.1850000000000001</v>
      </c>
      <c r="O74" s="10">
        <f>I74*G74</f>
        <v>2.1850000000000001</v>
      </c>
      <c r="P74" s="10">
        <f>J74*G74</f>
        <v>2.1850000000000001</v>
      </c>
      <c r="Q74" s="85"/>
      <c r="R74" s="85"/>
      <c r="S74" s="85"/>
      <c r="T74" s="85"/>
      <c r="U74" s="85"/>
      <c r="V74" s="91"/>
      <c r="W74" s="21"/>
      <c r="X74" s="1"/>
      <c r="Y74" s="1"/>
      <c r="Z74" s="1"/>
    </row>
    <row r="75" spans="1:26" ht="15.75">
      <c r="A75" s="1"/>
      <c r="B75" s="17" t="s">
        <v>51</v>
      </c>
      <c r="C75" s="11">
        <v>20</v>
      </c>
      <c r="D75" s="11">
        <v>35</v>
      </c>
      <c r="E75" s="11">
        <v>40</v>
      </c>
      <c r="F75" s="18" t="s">
        <v>62</v>
      </c>
      <c r="G75" s="10">
        <v>425</v>
      </c>
      <c r="H75" s="14">
        <v>0.02</v>
      </c>
      <c r="I75" s="11">
        <v>3.5000000000000003E-2</v>
      </c>
      <c r="J75" s="14">
        <v>0.04</v>
      </c>
      <c r="K75" s="14">
        <v>0.02</v>
      </c>
      <c r="L75" s="11">
        <v>3.5000000000000003E-2</v>
      </c>
      <c r="M75" s="14">
        <v>0.04</v>
      </c>
      <c r="N75" s="10">
        <f>H75*G75</f>
        <v>8.5</v>
      </c>
      <c r="O75" s="10">
        <f>I75*G75</f>
        <v>14.875</v>
      </c>
      <c r="P75" s="10">
        <f>J75*G75</f>
        <v>17</v>
      </c>
      <c r="Q75" s="10">
        <f>SUM(N75)</f>
        <v>8.5</v>
      </c>
      <c r="R75" s="10">
        <f>SUM(O75)</f>
        <v>14.875</v>
      </c>
      <c r="S75" s="10">
        <f>SUM(P75)</f>
        <v>17</v>
      </c>
      <c r="T75" s="10">
        <f>Q75+Q75*80%</f>
        <v>15.3</v>
      </c>
      <c r="U75" s="10">
        <f>R75+R75*80%</f>
        <v>26.774999999999999</v>
      </c>
      <c r="V75" s="25">
        <f>S75+S75*80%</f>
        <v>30.6</v>
      </c>
      <c r="W75" s="21"/>
      <c r="X75" s="1"/>
      <c r="Y75" s="1"/>
      <c r="Z75" s="1"/>
    </row>
    <row r="76" spans="1:26" ht="15.75">
      <c r="A76" s="1"/>
      <c r="B76" s="13"/>
      <c r="C76" s="12"/>
      <c r="D76" s="12"/>
      <c r="E76" s="12"/>
      <c r="F76" s="12"/>
      <c r="G76" s="10"/>
      <c r="H76" s="12"/>
      <c r="I76" s="12"/>
      <c r="J76" s="12"/>
      <c r="K76" s="12"/>
      <c r="L76" s="12"/>
      <c r="M76" s="12"/>
      <c r="N76" s="10"/>
      <c r="O76" s="10"/>
      <c r="P76" s="10"/>
      <c r="Q76" s="29">
        <f t="shared" ref="Q76:V76" si="29">SUM(Q62:Q75)</f>
        <v>175.30699999999999</v>
      </c>
      <c r="R76" s="29">
        <f t="shared" si="29"/>
        <v>194.965</v>
      </c>
      <c r="S76" s="29">
        <f t="shared" si="29"/>
        <v>197.09</v>
      </c>
      <c r="T76" s="29">
        <f t="shared" si="29"/>
        <v>315.55259999999998</v>
      </c>
      <c r="U76" s="29">
        <f t="shared" si="29"/>
        <v>350.93700000000001</v>
      </c>
      <c r="V76" s="30">
        <f t="shared" si="29"/>
        <v>354.762</v>
      </c>
      <c r="W76" s="21"/>
      <c r="X76" s="1"/>
      <c r="Y76" s="1"/>
      <c r="Z76" s="1"/>
    </row>
    <row r="77" spans="1:26" ht="15.75">
      <c r="A77" s="1"/>
      <c r="B77" s="59" t="s">
        <v>73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1"/>
      <c r="W77" s="21"/>
      <c r="X77" s="1"/>
      <c r="Y77" s="1"/>
      <c r="Z77" s="1"/>
    </row>
    <row r="78" spans="1:26" ht="31.5" customHeight="1">
      <c r="A78" s="1"/>
      <c r="B78" s="67" t="s">
        <v>74</v>
      </c>
      <c r="C78" s="73" t="s">
        <v>75</v>
      </c>
      <c r="D78" s="73" t="s">
        <v>76</v>
      </c>
      <c r="E78" s="73" t="s">
        <v>76</v>
      </c>
      <c r="F78" s="19" t="s">
        <v>77</v>
      </c>
      <c r="G78" s="10">
        <v>2711</v>
      </c>
      <c r="H78" s="14">
        <v>7.5999999999999998E-2</v>
      </c>
      <c r="I78" s="14">
        <v>0.10100000000000001</v>
      </c>
      <c r="J78" s="14">
        <v>0.10100000000000001</v>
      </c>
      <c r="K78" s="14">
        <v>5.6000000000000001E-2</v>
      </c>
      <c r="L78" s="14">
        <v>7.3999999999999996E-2</v>
      </c>
      <c r="M78" s="14">
        <v>7.3999999999999996E-2</v>
      </c>
      <c r="N78" s="10">
        <f t="shared" ref="N78:N85" si="30">H78*G78</f>
        <v>206.036</v>
      </c>
      <c r="O78" s="10">
        <f t="shared" ref="O78:O85" si="31">I78*G78</f>
        <v>273.81099999999998</v>
      </c>
      <c r="P78" s="10">
        <f t="shared" ref="P78:P85" si="32">J78*G78</f>
        <v>273.81099999999998</v>
      </c>
      <c r="Q78" s="85">
        <f>SUM(N78:N85)</f>
        <v>251.63900000000001</v>
      </c>
      <c r="R78" s="85">
        <f>SUM(O78:O85)</f>
        <v>328.93299999999999</v>
      </c>
      <c r="S78" s="85">
        <f>SUM(P78:P85)</f>
        <v>328.93299999999999</v>
      </c>
      <c r="T78" s="85">
        <f>Q78+Q78*80%</f>
        <v>452.9502</v>
      </c>
      <c r="U78" s="85">
        <f>R78+R78*80%</f>
        <v>592.07939999999996</v>
      </c>
      <c r="V78" s="91">
        <f>S78+S78*80%</f>
        <v>592.07939999999996</v>
      </c>
      <c r="W78" s="21"/>
      <c r="X78" s="1"/>
      <c r="Y78" s="1"/>
      <c r="Z78" s="1"/>
    </row>
    <row r="79" spans="1:26" ht="31.5">
      <c r="A79" s="1"/>
      <c r="B79" s="67"/>
      <c r="C79" s="73"/>
      <c r="D79" s="73"/>
      <c r="E79" s="73"/>
      <c r="F79" s="34" t="s">
        <v>78</v>
      </c>
      <c r="G79" s="10">
        <v>425</v>
      </c>
      <c r="H79" s="11">
        <v>1.4E-2</v>
      </c>
      <c r="I79" s="11">
        <v>1.7999999999999999E-2</v>
      </c>
      <c r="J79" s="11">
        <v>1.7999999999999999E-2</v>
      </c>
      <c r="K79" s="11">
        <v>1.4E-2</v>
      </c>
      <c r="L79" s="11">
        <v>1.7999999999999999E-2</v>
      </c>
      <c r="M79" s="11">
        <v>1.7999999999999999E-2</v>
      </c>
      <c r="N79" s="10">
        <f t="shared" si="30"/>
        <v>5.95</v>
      </c>
      <c r="O79" s="10">
        <f t="shared" si="31"/>
        <v>7.65</v>
      </c>
      <c r="P79" s="10">
        <f t="shared" si="32"/>
        <v>7.65</v>
      </c>
      <c r="Q79" s="85"/>
      <c r="R79" s="85"/>
      <c r="S79" s="85"/>
      <c r="T79" s="85"/>
      <c r="U79" s="85"/>
      <c r="V79" s="91"/>
      <c r="W79" s="21"/>
      <c r="X79" s="1"/>
      <c r="Y79" s="1"/>
      <c r="Z79" s="1"/>
    </row>
    <row r="80" spans="1:26" ht="15.75">
      <c r="A80" s="1"/>
      <c r="B80" s="67"/>
      <c r="C80" s="73"/>
      <c r="D80" s="73"/>
      <c r="E80" s="73"/>
      <c r="F80" s="12" t="s">
        <v>55</v>
      </c>
      <c r="G80" s="10">
        <v>149</v>
      </c>
      <c r="H80" s="11">
        <v>3.2000000000000001E-2</v>
      </c>
      <c r="I80" s="14">
        <v>4.2000000000000003E-2</v>
      </c>
      <c r="J80" s="14">
        <v>4.2000000000000003E-2</v>
      </c>
      <c r="K80" s="14">
        <v>2.7E-2</v>
      </c>
      <c r="L80" s="14">
        <v>3.5999999999999997E-2</v>
      </c>
      <c r="M80" s="14">
        <v>3.5999999999999997E-2</v>
      </c>
      <c r="N80" s="10">
        <f t="shared" si="30"/>
        <v>4.7679999999999998</v>
      </c>
      <c r="O80" s="10">
        <f t="shared" si="31"/>
        <v>6.258</v>
      </c>
      <c r="P80" s="10">
        <f t="shared" si="32"/>
        <v>6.258</v>
      </c>
      <c r="Q80" s="85"/>
      <c r="R80" s="85"/>
      <c r="S80" s="85"/>
      <c r="T80" s="85"/>
      <c r="U80" s="85"/>
      <c r="V80" s="91"/>
      <c r="W80" s="21"/>
      <c r="X80" s="1"/>
      <c r="Y80" s="1"/>
      <c r="Z80" s="1"/>
    </row>
    <row r="81" spans="1:26" ht="15.75">
      <c r="A81" s="1"/>
      <c r="B81" s="67"/>
      <c r="C81" s="73"/>
      <c r="D81" s="73"/>
      <c r="E81" s="73"/>
      <c r="F81" s="12" t="s">
        <v>21</v>
      </c>
      <c r="G81" s="10">
        <v>468</v>
      </c>
      <c r="H81" s="14">
        <v>1.7000000000000001E-2</v>
      </c>
      <c r="I81" s="14">
        <v>2.4E-2</v>
      </c>
      <c r="J81" s="14">
        <v>2.4E-2</v>
      </c>
      <c r="K81" s="14">
        <v>1.7000000000000001E-2</v>
      </c>
      <c r="L81" s="14">
        <v>2.4E-2</v>
      </c>
      <c r="M81" s="14">
        <v>2.4E-2</v>
      </c>
      <c r="N81" s="10">
        <f t="shared" si="30"/>
        <v>7.9560000000000004</v>
      </c>
      <c r="O81" s="10">
        <f t="shared" si="31"/>
        <v>11.231999999999999</v>
      </c>
      <c r="P81" s="10">
        <f t="shared" si="32"/>
        <v>11.231999999999999</v>
      </c>
      <c r="Q81" s="85"/>
      <c r="R81" s="85"/>
      <c r="S81" s="85"/>
      <c r="T81" s="85"/>
      <c r="U81" s="85"/>
      <c r="V81" s="91"/>
      <c r="W81" s="21"/>
      <c r="X81" s="1"/>
      <c r="Y81" s="1"/>
      <c r="Z81" s="1"/>
    </row>
    <row r="82" spans="1:26" ht="15.75">
      <c r="A82" s="1"/>
      <c r="B82" s="67"/>
      <c r="C82" s="73"/>
      <c r="D82" s="73"/>
      <c r="E82" s="73"/>
      <c r="F82" s="18" t="s">
        <v>79</v>
      </c>
      <c r="G82" s="35">
        <v>1200</v>
      </c>
      <c r="H82" s="36">
        <v>8.0000000000000002E-3</v>
      </c>
      <c r="I82" s="41">
        <v>0.01</v>
      </c>
      <c r="J82" s="41">
        <v>0.01</v>
      </c>
      <c r="K82" s="36">
        <v>8.0000000000000002E-3</v>
      </c>
      <c r="L82" s="41">
        <v>0.01</v>
      </c>
      <c r="M82" s="41">
        <v>0.01</v>
      </c>
      <c r="N82" s="10">
        <f t="shared" si="30"/>
        <v>9.6</v>
      </c>
      <c r="O82" s="10">
        <f t="shared" si="31"/>
        <v>12</v>
      </c>
      <c r="P82" s="10">
        <f t="shared" si="32"/>
        <v>12</v>
      </c>
      <c r="Q82" s="85"/>
      <c r="R82" s="85"/>
      <c r="S82" s="85"/>
      <c r="T82" s="85"/>
      <c r="U82" s="85"/>
      <c r="V82" s="91"/>
      <c r="W82" s="21"/>
      <c r="X82" s="1"/>
      <c r="Y82" s="1"/>
      <c r="Z82" s="1"/>
    </row>
    <row r="83" spans="1:26" ht="15.75">
      <c r="A83" s="1"/>
      <c r="B83" s="67"/>
      <c r="C83" s="73"/>
      <c r="D83" s="73"/>
      <c r="E83" s="73"/>
      <c r="F83" s="12" t="s">
        <v>80</v>
      </c>
      <c r="G83" s="10">
        <v>653</v>
      </c>
      <c r="H83" s="11">
        <v>5.0000000000000001E-3</v>
      </c>
      <c r="I83" s="11">
        <v>6.0000000000000001E-3</v>
      </c>
      <c r="J83" s="11">
        <v>6.0000000000000001E-3</v>
      </c>
      <c r="K83" s="11">
        <v>5.0000000000000001E-3</v>
      </c>
      <c r="L83" s="11">
        <v>6.0000000000000001E-3</v>
      </c>
      <c r="M83" s="11">
        <v>6.0000000000000001E-3</v>
      </c>
      <c r="N83" s="10">
        <f t="shared" si="30"/>
        <v>3.2650000000000001</v>
      </c>
      <c r="O83" s="10">
        <f t="shared" si="31"/>
        <v>3.9180000000000001</v>
      </c>
      <c r="P83" s="10">
        <f t="shared" si="32"/>
        <v>3.9180000000000001</v>
      </c>
      <c r="Q83" s="85"/>
      <c r="R83" s="85"/>
      <c r="S83" s="85"/>
      <c r="T83" s="85"/>
      <c r="U83" s="85"/>
      <c r="V83" s="91"/>
      <c r="W83" s="21"/>
      <c r="X83" s="1"/>
      <c r="Y83" s="1"/>
      <c r="Z83" s="1"/>
    </row>
    <row r="84" spans="1:26" ht="15.75">
      <c r="A84" s="1"/>
      <c r="B84" s="67"/>
      <c r="C84" s="73"/>
      <c r="D84" s="73"/>
      <c r="E84" s="73"/>
      <c r="F84" s="12" t="s">
        <v>24</v>
      </c>
      <c r="G84" s="10">
        <v>64</v>
      </c>
      <c r="H84" s="11">
        <v>1E-3</v>
      </c>
      <c r="I84" s="11">
        <v>1E-3</v>
      </c>
      <c r="J84" s="11">
        <v>1E-3</v>
      </c>
      <c r="K84" s="11">
        <v>1E-3</v>
      </c>
      <c r="L84" s="11">
        <v>1E-3</v>
      </c>
      <c r="M84" s="11">
        <v>1E-3</v>
      </c>
      <c r="N84" s="10">
        <f t="shared" si="30"/>
        <v>6.4000000000000001E-2</v>
      </c>
      <c r="O84" s="10">
        <f t="shared" si="31"/>
        <v>6.4000000000000001E-2</v>
      </c>
      <c r="P84" s="10">
        <f t="shared" si="32"/>
        <v>6.4000000000000001E-2</v>
      </c>
      <c r="Q84" s="85"/>
      <c r="R84" s="85"/>
      <c r="S84" s="85"/>
      <c r="T84" s="85"/>
      <c r="U84" s="85"/>
      <c r="V84" s="91"/>
      <c r="W84" s="21"/>
      <c r="X84" s="1"/>
      <c r="Y84" s="1"/>
      <c r="Z84" s="1"/>
    </row>
    <row r="85" spans="1:26" ht="15.75">
      <c r="A85" s="1"/>
      <c r="B85" s="67"/>
      <c r="C85" s="73"/>
      <c r="D85" s="73"/>
      <c r="E85" s="73"/>
      <c r="F85" s="12" t="s">
        <v>81</v>
      </c>
      <c r="G85" s="37">
        <v>700</v>
      </c>
      <c r="H85" s="33">
        <v>0.02</v>
      </c>
      <c r="I85" s="33">
        <v>0.02</v>
      </c>
      <c r="J85" s="33">
        <v>0.02</v>
      </c>
      <c r="K85" s="33">
        <v>0.02</v>
      </c>
      <c r="L85" s="33">
        <v>0.02</v>
      </c>
      <c r="M85" s="33">
        <v>0.02</v>
      </c>
      <c r="N85" s="10">
        <f t="shared" si="30"/>
        <v>14</v>
      </c>
      <c r="O85" s="10">
        <f t="shared" si="31"/>
        <v>14</v>
      </c>
      <c r="P85" s="10">
        <f t="shared" si="32"/>
        <v>14</v>
      </c>
      <c r="Q85" s="85"/>
      <c r="R85" s="85"/>
      <c r="S85" s="85"/>
      <c r="T85" s="85"/>
      <c r="U85" s="85"/>
      <c r="V85" s="91"/>
      <c r="W85" s="21"/>
      <c r="X85" s="1"/>
      <c r="Y85" s="1"/>
      <c r="Z85" s="1"/>
    </row>
    <row r="86" spans="1:26" ht="15.75">
      <c r="A86" s="1"/>
      <c r="B86" s="67" t="s">
        <v>82</v>
      </c>
      <c r="C86" s="73">
        <v>100</v>
      </c>
      <c r="D86" s="73">
        <v>150</v>
      </c>
      <c r="E86" s="73">
        <v>150</v>
      </c>
      <c r="F86" s="12" t="s">
        <v>83</v>
      </c>
      <c r="G86" s="10">
        <v>191</v>
      </c>
      <c r="H86" s="14">
        <v>0.11700000000000001</v>
      </c>
      <c r="I86" s="14">
        <v>0.18</v>
      </c>
      <c r="J86" s="14">
        <v>0.18</v>
      </c>
      <c r="K86" s="11">
        <v>8.7999999999999995E-2</v>
      </c>
      <c r="L86" s="11">
        <v>0.13500000000000001</v>
      </c>
      <c r="M86" s="11">
        <v>0.13500000000000001</v>
      </c>
      <c r="N86" s="10">
        <f>H86*G86</f>
        <v>22.347000000000001</v>
      </c>
      <c r="O86" s="10">
        <f>K86*G86</f>
        <v>16.808</v>
      </c>
      <c r="P86" s="10">
        <f>J86*G86</f>
        <v>34.380000000000003</v>
      </c>
      <c r="Q86" s="85">
        <f>SUM(N86:N87)</f>
        <v>22.411000000000001</v>
      </c>
      <c r="R86" s="85">
        <f>SUM(O86:O87)</f>
        <v>16.872</v>
      </c>
      <c r="S86" s="85">
        <f>SUM(P86:P87)</f>
        <v>34.444000000000003</v>
      </c>
      <c r="T86" s="85">
        <f>Q86+Q86*80%</f>
        <v>40.339799999999997</v>
      </c>
      <c r="U86" s="85">
        <f>R86+R86*80%</f>
        <v>30.369599999999998</v>
      </c>
      <c r="V86" s="91">
        <f>S86+S86*80%</f>
        <v>61.999200000000002</v>
      </c>
      <c r="W86" s="21"/>
      <c r="X86" s="1"/>
      <c r="Y86" s="1"/>
      <c r="Z86" s="1"/>
    </row>
    <row r="87" spans="1:26" ht="15.75">
      <c r="A87" s="1"/>
      <c r="B87" s="67"/>
      <c r="C87" s="73"/>
      <c r="D87" s="73"/>
      <c r="E87" s="73"/>
      <c r="F87" s="12" t="s">
        <v>24</v>
      </c>
      <c r="G87" s="10">
        <v>64</v>
      </c>
      <c r="H87" s="11">
        <v>1E-3</v>
      </c>
      <c r="I87" s="11">
        <v>1E-3</v>
      </c>
      <c r="J87" s="11">
        <v>1E-3</v>
      </c>
      <c r="K87" s="11">
        <v>1E-3</v>
      </c>
      <c r="L87" s="11">
        <v>1E-3</v>
      </c>
      <c r="M87" s="11">
        <v>1E-3</v>
      </c>
      <c r="N87" s="10">
        <f>H87*G87</f>
        <v>6.4000000000000001E-2</v>
      </c>
      <c r="O87" s="10">
        <f>I87*G87</f>
        <v>6.4000000000000001E-2</v>
      </c>
      <c r="P87" s="10">
        <f>J87*G87</f>
        <v>6.4000000000000001E-2</v>
      </c>
      <c r="Q87" s="85"/>
      <c r="R87" s="85"/>
      <c r="S87" s="85"/>
      <c r="T87" s="85"/>
      <c r="U87" s="85"/>
      <c r="V87" s="91"/>
      <c r="W87" s="21"/>
      <c r="X87" s="1"/>
      <c r="Y87" s="1"/>
      <c r="Z87" s="1"/>
    </row>
    <row r="88" spans="1:26" ht="15.75">
      <c r="A88" s="1"/>
      <c r="B88" s="67" t="s">
        <v>84</v>
      </c>
      <c r="C88" s="73">
        <v>60</v>
      </c>
      <c r="D88" s="73">
        <v>60</v>
      </c>
      <c r="E88" s="73">
        <v>60</v>
      </c>
      <c r="F88" s="20" t="s">
        <v>85</v>
      </c>
      <c r="G88" s="10">
        <v>539</v>
      </c>
      <c r="H88" s="14">
        <v>3.3000000000000002E-2</v>
      </c>
      <c r="I88" s="14">
        <v>0.04</v>
      </c>
      <c r="J88" s="14">
        <v>0.04</v>
      </c>
      <c r="K88" s="14">
        <v>3.3000000000000002E-2</v>
      </c>
      <c r="L88" s="14">
        <v>0.04</v>
      </c>
      <c r="M88" s="14">
        <v>0.04</v>
      </c>
      <c r="N88" s="10">
        <f t="shared" ref="N88:N101" si="33">H88*G88</f>
        <v>17.786999999999999</v>
      </c>
      <c r="O88" s="10">
        <f t="shared" ref="O88:O101" si="34">I88*G88</f>
        <v>21.56</v>
      </c>
      <c r="P88" s="10">
        <f t="shared" ref="P88:P101" si="35">J88*G88</f>
        <v>21.56</v>
      </c>
      <c r="Q88" s="85">
        <f>SUM(N88:N97)</f>
        <v>76.117000000000004</v>
      </c>
      <c r="R88" s="85">
        <f>SUM(O88:O97)</f>
        <v>79.89</v>
      </c>
      <c r="S88" s="85">
        <f>SUM(P88:P97)</f>
        <v>79.89</v>
      </c>
      <c r="T88" s="85">
        <f>Q88+Q88*80%</f>
        <v>137.01060000000001</v>
      </c>
      <c r="U88" s="85">
        <f>R88+R88*80%</f>
        <v>143.80199999999999</v>
      </c>
      <c r="V88" s="91">
        <f>S88+S88*80%</f>
        <v>143.80199999999999</v>
      </c>
      <c r="W88" s="21"/>
      <c r="X88" s="1"/>
      <c r="Y88" s="1"/>
      <c r="Z88" s="1"/>
    </row>
    <row r="89" spans="1:26" ht="31.5">
      <c r="A89" s="1"/>
      <c r="B89" s="67"/>
      <c r="C89" s="73"/>
      <c r="D89" s="73"/>
      <c r="E89" s="73"/>
      <c r="F89" s="20" t="s">
        <v>86</v>
      </c>
      <c r="G89" s="10">
        <v>539</v>
      </c>
      <c r="H89" s="14">
        <v>2E-3</v>
      </c>
      <c r="I89" s="14">
        <v>2E-3</v>
      </c>
      <c r="J89" s="14">
        <v>2E-3</v>
      </c>
      <c r="K89" s="14">
        <v>2E-3</v>
      </c>
      <c r="L89" s="14">
        <v>2E-3</v>
      </c>
      <c r="M89" s="14">
        <v>2E-3</v>
      </c>
      <c r="N89" s="10">
        <f t="shared" si="33"/>
        <v>1.0780000000000001</v>
      </c>
      <c r="O89" s="10">
        <f t="shared" si="34"/>
        <v>1.0780000000000001</v>
      </c>
      <c r="P89" s="10">
        <f t="shared" si="35"/>
        <v>1.0780000000000001</v>
      </c>
      <c r="Q89" s="85"/>
      <c r="R89" s="85"/>
      <c r="S89" s="85"/>
      <c r="T89" s="85"/>
      <c r="U89" s="85"/>
      <c r="V89" s="91"/>
      <c r="W89" s="21"/>
      <c r="X89" s="1"/>
      <c r="Y89" s="1"/>
      <c r="Z89" s="1"/>
    </row>
    <row r="90" spans="1:26" ht="15.75">
      <c r="A90" s="1"/>
      <c r="B90" s="67"/>
      <c r="C90" s="73"/>
      <c r="D90" s="73"/>
      <c r="E90" s="73"/>
      <c r="F90" s="20" t="s">
        <v>36</v>
      </c>
      <c r="G90" s="10">
        <v>437</v>
      </c>
      <c r="H90" s="14">
        <v>3.0000000000000001E-3</v>
      </c>
      <c r="I90" s="14">
        <v>3.0000000000000001E-3</v>
      </c>
      <c r="J90" s="14">
        <v>3.0000000000000001E-3</v>
      </c>
      <c r="K90" s="14">
        <v>3.0000000000000001E-3</v>
      </c>
      <c r="L90" s="14">
        <v>3.0000000000000001E-3</v>
      </c>
      <c r="M90" s="14">
        <v>3.0000000000000001E-3</v>
      </c>
      <c r="N90" s="10">
        <f t="shared" si="33"/>
        <v>1.3109999999999999</v>
      </c>
      <c r="O90" s="10">
        <f t="shared" si="34"/>
        <v>1.3109999999999999</v>
      </c>
      <c r="P90" s="10">
        <f t="shared" si="35"/>
        <v>1.3109999999999999</v>
      </c>
      <c r="Q90" s="85"/>
      <c r="R90" s="85"/>
      <c r="S90" s="85"/>
      <c r="T90" s="85"/>
      <c r="U90" s="85"/>
      <c r="V90" s="91"/>
      <c r="W90" s="21"/>
      <c r="X90" s="1"/>
      <c r="Y90" s="1"/>
      <c r="Z90" s="1"/>
    </row>
    <row r="91" spans="1:26" ht="15.75">
      <c r="A91" s="1"/>
      <c r="B91" s="67"/>
      <c r="C91" s="73"/>
      <c r="D91" s="73"/>
      <c r="E91" s="73"/>
      <c r="F91" s="20" t="s">
        <v>87</v>
      </c>
      <c r="G91" s="10">
        <v>3652</v>
      </c>
      <c r="H91" s="14">
        <v>2E-3</v>
      </c>
      <c r="I91" s="14">
        <v>2E-3</v>
      </c>
      <c r="J91" s="14">
        <v>2E-3</v>
      </c>
      <c r="K91" s="14">
        <v>2E-3</v>
      </c>
      <c r="L91" s="14">
        <v>2E-3</v>
      </c>
      <c r="M91" s="14">
        <v>2E-3</v>
      </c>
      <c r="N91" s="10">
        <f t="shared" si="33"/>
        <v>7.3040000000000003</v>
      </c>
      <c r="O91" s="10">
        <f t="shared" si="34"/>
        <v>7.3040000000000003</v>
      </c>
      <c r="P91" s="10">
        <f t="shared" si="35"/>
        <v>7.3040000000000003</v>
      </c>
      <c r="Q91" s="85"/>
      <c r="R91" s="85"/>
      <c r="S91" s="85"/>
      <c r="T91" s="85"/>
      <c r="U91" s="85"/>
      <c r="V91" s="91"/>
      <c r="W91" s="21"/>
      <c r="X91" s="1"/>
      <c r="Y91" s="1"/>
      <c r="Z91" s="1"/>
    </row>
    <row r="92" spans="1:26" ht="15.75">
      <c r="A92" s="1"/>
      <c r="B92" s="67"/>
      <c r="C92" s="73"/>
      <c r="D92" s="73"/>
      <c r="E92" s="73"/>
      <c r="F92" s="20" t="s">
        <v>88</v>
      </c>
      <c r="G92" s="10">
        <v>412</v>
      </c>
      <c r="H92" s="14">
        <v>2E-3</v>
      </c>
      <c r="I92" s="14">
        <v>2E-3</v>
      </c>
      <c r="J92" s="14">
        <v>2E-3</v>
      </c>
      <c r="K92" s="14">
        <v>2E-3</v>
      </c>
      <c r="L92" s="14">
        <v>2E-3</v>
      </c>
      <c r="M92" s="14">
        <v>2E-3</v>
      </c>
      <c r="N92" s="10">
        <f t="shared" si="33"/>
        <v>0.82399999999999995</v>
      </c>
      <c r="O92" s="10">
        <f t="shared" si="34"/>
        <v>0.82399999999999995</v>
      </c>
      <c r="P92" s="10">
        <f t="shared" si="35"/>
        <v>0.82399999999999995</v>
      </c>
      <c r="Q92" s="85"/>
      <c r="R92" s="85"/>
      <c r="S92" s="85"/>
      <c r="T92" s="85"/>
      <c r="U92" s="85"/>
      <c r="V92" s="91"/>
      <c r="W92" s="21"/>
      <c r="X92" s="1"/>
      <c r="Y92" s="1"/>
      <c r="Z92" s="1"/>
    </row>
    <row r="93" spans="1:26" ht="15.75">
      <c r="A93" s="1"/>
      <c r="B93" s="67"/>
      <c r="C93" s="73"/>
      <c r="D93" s="73"/>
      <c r="E93" s="73"/>
      <c r="F93" s="20" t="s">
        <v>24</v>
      </c>
      <c r="G93" s="10">
        <v>64</v>
      </c>
      <c r="H93" s="14">
        <v>1E-3</v>
      </c>
      <c r="I93" s="14">
        <v>1E-3</v>
      </c>
      <c r="J93" s="14">
        <v>1E-3</v>
      </c>
      <c r="K93" s="14">
        <v>1E-3</v>
      </c>
      <c r="L93" s="14">
        <v>1E-3</v>
      </c>
      <c r="M93" s="14">
        <v>1E-3</v>
      </c>
      <c r="N93" s="10">
        <f t="shared" si="33"/>
        <v>6.4000000000000001E-2</v>
      </c>
      <c r="O93" s="10">
        <f t="shared" si="34"/>
        <v>6.4000000000000001E-2</v>
      </c>
      <c r="P93" s="10">
        <f t="shared" si="35"/>
        <v>6.4000000000000001E-2</v>
      </c>
      <c r="Q93" s="85"/>
      <c r="R93" s="85"/>
      <c r="S93" s="85"/>
      <c r="T93" s="85"/>
      <c r="U93" s="85"/>
      <c r="V93" s="91"/>
      <c r="W93" s="21"/>
      <c r="X93" s="1"/>
      <c r="Y93" s="1"/>
      <c r="Z93" s="1"/>
    </row>
    <row r="94" spans="1:26" ht="15.75">
      <c r="A94" s="1"/>
      <c r="B94" s="67"/>
      <c r="C94" s="73"/>
      <c r="D94" s="73"/>
      <c r="E94" s="73"/>
      <c r="F94" s="20" t="s">
        <v>89</v>
      </c>
      <c r="G94" s="10">
        <v>5693</v>
      </c>
      <c r="H94" s="14">
        <v>1E-3</v>
      </c>
      <c r="I94" s="14">
        <v>1E-3</v>
      </c>
      <c r="J94" s="14">
        <v>1E-3</v>
      </c>
      <c r="K94" s="14">
        <v>1E-3</v>
      </c>
      <c r="L94" s="14">
        <v>1E-3</v>
      </c>
      <c r="M94" s="14">
        <v>1E-3</v>
      </c>
      <c r="N94" s="10">
        <f t="shared" si="33"/>
        <v>5.6929999999999996</v>
      </c>
      <c r="O94" s="10">
        <f t="shared" si="34"/>
        <v>5.6929999999999996</v>
      </c>
      <c r="P94" s="10">
        <f t="shared" si="35"/>
        <v>5.6929999999999996</v>
      </c>
      <c r="Q94" s="85"/>
      <c r="R94" s="85"/>
      <c r="S94" s="85"/>
      <c r="T94" s="85"/>
      <c r="U94" s="85"/>
      <c r="V94" s="91"/>
      <c r="W94" s="21"/>
      <c r="X94" s="1"/>
      <c r="Y94" s="1"/>
      <c r="Z94" s="1"/>
    </row>
    <row r="95" spans="1:26" ht="15.75">
      <c r="A95" s="1"/>
      <c r="B95" s="67"/>
      <c r="C95" s="73"/>
      <c r="D95" s="73"/>
      <c r="E95" s="73"/>
      <c r="F95" s="20" t="s">
        <v>90</v>
      </c>
      <c r="G95" s="10">
        <v>1423</v>
      </c>
      <c r="H95" s="14">
        <v>2.8000000000000001E-2</v>
      </c>
      <c r="I95" s="14">
        <v>2.8000000000000001E-2</v>
      </c>
      <c r="J95" s="14">
        <v>2.8000000000000001E-2</v>
      </c>
      <c r="K95" s="14">
        <v>2.8000000000000001E-2</v>
      </c>
      <c r="L95" s="14">
        <v>2.8000000000000001E-2</v>
      </c>
      <c r="M95" s="14">
        <v>2.8000000000000001E-2</v>
      </c>
      <c r="N95" s="10">
        <f t="shared" si="33"/>
        <v>39.844000000000001</v>
      </c>
      <c r="O95" s="10">
        <f t="shared" si="34"/>
        <v>39.844000000000001</v>
      </c>
      <c r="P95" s="10">
        <f t="shared" si="35"/>
        <v>39.844000000000001</v>
      </c>
      <c r="Q95" s="85"/>
      <c r="R95" s="85"/>
      <c r="S95" s="85"/>
      <c r="T95" s="85"/>
      <c r="U95" s="85"/>
      <c r="V95" s="91"/>
      <c r="W95" s="21"/>
      <c r="X95" s="1"/>
      <c r="Y95" s="1"/>
      <c r="Z95" s="1"/>
    </row>
    <row r="96" spans="1:26" ht="15.75">
      <c r="A96" s="1"/>
      <c r="B96" s="67"/>
      <c r="C96" s="73"/>
      <c r="D96" s="73"/>
      <c r="E96" s="73"/>
      <c r="F96" s="20" t="s">
        <v>91</v>
      </c>
      <c r="G96" s="10">
        <v>6000</v>
      </c>
      <c r="H96" s="38">
        <v>2.9999999999999997E-4</v>
      </c>
      <c r="I96" s="38">
        <v>2.9999999999999997E-4</v>
      </c>
      <c r="J96" s="38">
        <v>2.9999999999999997E-4</v>
      </c>
      <c r="K96" s="38">
        <v>2.9999999999999997E-4</v>
      </c>
      <c r="L96" s="38">
        <v>2.9999999999999997E-4</v>
      </c>
      <c r="M96" s="38">
        <v>2.9999999999999997E-4</v>
      </c>
      <c r="N96" s="10">
        <f t="shared" si="33"/>
        <v>1.8</v>
      </c>
      <c r="O96" s="10">
        <f t="shared" si="34"/>
        <v>1.8</v>
      </c>
      <c r="P96" s="10">
        <f t="shared" si="35"/>
        <v>1.8</v>
      </c>
      <c r="Q96" s="85"/>
      <c r="R96" s="85"/>
      <c r="S96" s="85"/>
      <c r="T96" s="85"/>
      <c r="U96" s="85"/>
      <c r="V96" s="91"/>
      <c r="W96" s="21"/>
      <c r="X96" s="1"/>
      <c r="Y96" s="1"/>
      <c r="Z96" s="1"/>
    </row>
    <row r="97" spans="1:26" ht="31.5">
      <c r="A97" s="1"/>
      <c r="B97" s="67"/>
      <c r="C97" s="73"/>
      <c r="D97" s="73"/>
      <c r="E97" s="73"/>
      <c r="F97" s="20" t="s">
        <v>92</v>
      </c>
      <c r="G97" s="10">
        <v>412</v>
      </c>
      <c r="H97" s="14">
        <v>1E-3</v>
      </c>
      <c r="I97" s="14">
        <v>1E-3</v>
      </c>
      <c r="J97" s="14">
        <v>1E-3</v>
      </c>
      <c r="K97" s="14">
        <v>1E-3</v>
      </c>
      <c r="L97" s="14">
        <v>1E-3</v>
      </c>
      <c r="M97" s="14">
        <v>1E-3</v>
      </c>
      <c r="N97" s="10">
        <f t="shared" si="33"/>
        <v>0.41199999999999998</v>
      </c>
      <c r="O97" s="10">
        <f t="shared" si="34"/>
        <v>0.41199999999999998</v>
      </c>
      <c r="P97" s="10">
        <f t="shared" si="35"/>
        <v>0.41199999999999998</v>
      </c>
      <c r="Q97" s="85"/>
      <c r="R97" s="85"/>
      <c r="S97" s="85"/>
      <c r="T97" s="85"/>
      <c r="U97" s="85"/>
      <c r="V97" s="91"/>
      <c r="W97" s="21"/>
      <c r="X97" s="1"/>
      <c r="Y97" s="1"/>
      <c r="Z97" s="1"/>
    </row>
    <row r="98" spans="1:26" ht="15.75">
      <c r="A98" s="1"/>
      <c r="B98" s="67" t="s">
        <v>93</v>
      </c>
      <c r="C98" s="73">
        <v>200</v>
      </c>
      <c r="D98" s="73">
        <v>200</v>
      </c>
      <c r="E98" s="73">
        <v>200</v>
      </c>
      <c r="F98" s="12" t="s">
        <v>94</v>
      </c>
      <c r="G98" s="10">
        <v>2000</v>
      </c>
      <c r="H98" s="33">
        <v>0.02</v>
      </c>
      <c r="I98" s="33">
        <v>0.02</v>
      </c>
      <c r="J98" s="33">
        <v>0.02</v>
      </c>
      <c r="K98" s="33">
        <v>0.02</v>
      </c>
      <c r="L98" s="33">
        <v>0.02</v>
      </c>
      <c r="M98" s="33">
        <v>0.02</v>
      </c>
      <c r="N98" s="10">
        <f t="shared" si="33"/>
        <v>40</v>
      </c>
      <c r="O98" s="10">
        <f t="shared" si="34"/>
        <v>40</v>
      </c>
      <c r="P98" s="10">
        <f t="shared" si="35"/>
        <v>40</v>
      </c>
      <c r="Q98" s="85">
        <f>SUM(N98:N100)</f>
        <v>51.24</v>
      </c>
      <c r="R98" s="85">
        <f>SUM(O98:O100)</f>
        <v>51.24</v>
      </c>
      <c r="S98" s="85">
        <f>SUM(P98:P100)</f>
        <v>51.24</v>
      </c>
      <c r="T98" s="85">
        <f>Q98+Q98*80%</f>
        <v>92.231999999999999</v>
      </c>
      <c r="U98" s="85">
        <f>R98+R98*80%</f>
        <v>92.231999999999999</v>
      </c>
      <c r="V98" s="91">
        <f>S98+S98*80%</f>
        <v>92.231999999999999</v>
      </c>
      <c r="W98" s="21"/>
      <c r="X98" s="1"/>
      <c r="Y98" s="1"/>
      <c r="Z98" s="1"/>
    </row>
    <row r="99" spans="1:26" ht="15.75">
      <c r="A99" s="1"/>
      <c r="B99" s="67"/>
      <c r="C99" s="73"/>
      <c r="D99" s="73"/>
      <c r="E99" s="73"/>
      <c r="F99" s="31" t="s">
        <v>36</v>
      </c>
      <c r="G99" s="10">
        <v>437</v>
      </c>
      <c r="H99" s="11">
        <v>0.02</v>
      </c>
      <c r="I99" s="14">
        <v>0.02</v>
      </c>
      <c r="J99" s="11">
        <v>0.02</v>
      </c>
      <c r="K99" s="11">
        <v>0.02</v>
      </c>
      <c r="L99" s="14">
        <v>0.02</v>
      </c>
      <c r="M99" s="11">
        <v>0.02</v>
      </c>
      <c r="N99" s="10">
        <f t="shared" si="33"/>
        <v>8.74</v>
      </c>
      <c r="O99" s="10">
        <f t="shared" si="34"/>
        <v>8.74</v>
      </c>
      <c r="P99" s="10">
        <f t="shared" si="35"/>
        <v>8.74</v>
      </c>
      <c r="Q99" s="85"/>
      <c r="R99" s="85"/>
      <c r="S99" s="85"/>
      <c r="T99" s="85"/>
      <c r="U99" s="85"/>
      <c r="V99" s="91"/>
      <c r="W99" s="21"/>
      <c r="X99" s="1"/>
      <c r="Y99" s="1"/>
      <c r="Z99" s="1"/>
    </row>
    <row r="100" spans="1:26" ht="15.75">
      <c r="A100" s="1"/>
      <c r="B100" s="67"/>
      <c r="C100" s="73"/>
      <c r="D100" s="73"/>
      <c r="E100" s="73"/>
      <c r="F100" s="12" t="s">
        <v>95</v>
      </c>
      <c r="G100" s="10">
        <v>2500</v>
      </c>
      <c r="H100" s="11">
        <v>1E-3</v>
      </c>
      <c r="I100" s="11">
        <v>1E-3</v>
      </c>
      <c r="J100" s="11">
        <v>1E-3</v>
      </c>
      <c r="K100" s="11">
        <v>1E-3</v>
      </c>
      <c r="L100" s="11">
        <v>1E-3</v>
      </c>
      <c r="M100" s="11">
        <v>1E-3</v>
      </c>
      <c r="N100" s="10">
        <f t="shared" si="33"/>
        <v>2.5</v>
      </c>
      <c r="O100" s="10">
        <f t="shared" si="34"/>
        <v>2.5</v>
      </c>
      <c r="P100" s="10">
        <f t="shared" si="35"/>
        <v>2.5</v>
      </c>
      <c r="Q100" s="85"/>
      <c r="R100" s="85"/>
      <c r="S100" s="85"/>
      <c r="T100" s="85"/>
      <c r="U100" s="85"/>
      <c r="V100" s="91"/>
      <c r="W100" s="21"/>
      <c r="X100" s="1"/>
      <c r="Y100" s="1"/>
      <c r="Z100" s="1"/>
    </row>
    <row r="101" spans="1:26" ht="15.75" customHeight="1">
      <c r="A101" s="1"/>
      <c r="B101" s="17" t="s">
        <v>51</v>
      </c>
      <c r="C101" s="11">
        <v>20</v>
      </c>
      <c r="D101" s="11">
        <v>35</v>
      </c>
      <c r="E101" s="11">
        <v>40</v>
      </c>
      <c r="F101" s="15" t="s">
        <v>62</v>
      </c>
      <c r="G101" s="10">
        <v>425</v>
      </c>
      <c r="H101" s="14">
        <v>0.02</v>
      </c>
      <c r="I101" s="11">
        <v>3.5000000000000003E-2</v>
      </c>
      <c r="J101" s="14">
        <v>0.04</v>
      </c>
      <c r="K101" s="14">
        <v>0.02</v>
      </c>
      <c r="L101" s="11">
        <v>3.5000000000000003E-2</v>
      </c>
      <c r="M101" s="14">
        <v>0.04</v>
      </c>
      <c r="N101" s="10">
        <f t="shared" si="33"/>
        <v>8.5</v>
      </c>
      <c r="O101" s="10">
        <f t="shared" si="34"/>
        <v>14.875</v>
      </c>
      <c r="P101" s="10">
        <f t="shared" si="35"/>
        <v>17</v>
      </c>
      <c r="Q101" s="10">
        <f>SUM(N101)</f>
        <v>8.5</v>
      </c>
      <c r="R101" s="10">
        <f>SUM(O101)</f>
        <v>14.875</v>
      </c>
      <c r="S101" s="10">
        <f>SUM(P101)</f>
        <v>17</v>
      </c>
      <c r="T101" s="31">
        <f>Q101+Q101*80%</f>
        <v>15.3</v>
      </c>
      <c r="U101" s="31">
        <f>R101+R101*80%</f>
        <v>26.774999999999999</v>
      </c>
      <c r="V101" s="32">
        <f>S101+S101*80%</f>
        <v>30.6</v>
      </c>
      <c r="W101" s="21"/>
      <c r="X101" s="1"/>
      <c r="Y101" s="1"/>
      <c r="Z101" s="1"/>
    </row>
    <row r="102" spans="1:26" ht="15.75">
      <c r="A102" s="1"/>
      <c r="B102" s="13"/>
      <c r="C102" s="12"/>
      <c r="D102" s="12"/>
      <c r="E102" s="12"/>
      <c r="F102" s="12"/>
      <c r="G102" s="10"/>
      <c r="H102" s="12"/>
      <c r="I102" s="12"/>
      <c r="J102" s="12"/>
      <c r="K102" s="12"/>
      <c r="L102" s="12"/>
      <c r="M102" s="12"/>
      <c r="N102" s="10"/>
      <c r="O102" s="10"/>
      <c r="P102" s="10"/>
      <c r="Q102" s="29">
        <f t="shared" ref="Q102:V102" si="36">SUM(Q78:Q101)</f>
        <v>409.90699999999998</v>
      </c>
      <c r="R102" s="29">
        <f t="shared" si="36"/>
        <v>491.81</v>
      </c>
      <c r="S102" s="29">
        <f t="shared" si="36"/>
        <v>511.50700000000001</v>
      </c>
      <c r="T102" s="29">
        <f t="shared" si="36"/>
        <v>737.83259999999996</v>
      </c>
      <c r="U102" s="29">
        <f t="shared" si="36"/>
        <v>885.25800000000004</v>
      </c>
      <c r="V102" s="30">
        <f t="shared" si="36"/>
        <v>920.71259999999995</v>
      </c>
      <c r="W102" s="21"/>
      <c r="X102" s="1"/>
      <c r="Y102" s="1"/>
      <c r="Z102" s="1"/>
    </row>
    <row r="103" spans="1:26" ht="15.7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1"/>
      <c r="X103" s="1"/>
      <c r="Y103" s="1"/>
      <c r="Z103" s="1"/>
    </row>
    <row r="104" spans="1:26" ht="15.75">
      <c r="A104" s="1"/>
      <c r="B104" s="51" t="s">
        <v>96</v>
      </c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1"/>
      <c r="X104" s="1"/>
      <c r="Y104" s="1"/>
      <c r="Z104" s="1"/>
    </row>
    <row r="105" spans="1:26" ht="15.7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1"/>
      <c r="X105" s="1"/>
      <c r="Y105" s="1"/>
      <c r="Z105" s="1"/>
    </row>
    <row r="106" spans="1:26" ht="15.75">
      <c r="A106" s="1"/>
      <c r="B106" s="62" t="s">
        <v>17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4"/>
      <c r="W106" s="1"/>
      <c r="X106" s="1"/>
      <c r="Y106" s="1"/>
      <c r="Z106" s="1"/>
    </row>
    <row r="107" spans="1:26" ht="15.75">
      <c r="A107" s="1"/>
      <c r="B107" s="68" t="s">
        <v>97</v>
      </c>
      <c r="C107" s="74">
        <v>150</v>
      </c>
      <c r="D107" s="74" t="s">
        <v>19</v>
      </c>
      <c r="E107" s="79">
        <v>200</v>
      </c>
      <c r="F107" s="9" t="s">
        <v>20</v>
      </c>
      <c r="G107" s="10">
        <v>365</v>
      </c>
      <c r="H107" s="11">
        <v>0.03</v>
      </c>
      <c r="I107" s="11">
        <v>0.03</v>
      </c>
      <c r="J107" s="11">
        <v>0.03</v>
      </c>
      <c r="K107" s="11">
        <v>0.03</v>
      </c>
      <c r="L107" s="11">
        <v>0.03</v>
      </c>
      <c r="M107" s="11">
        <v>0.03</v>
      </c>
      <c r="N107" s="10">
        <f t="shared" ref="N107:N118" si="37">H107*G107</f>
        <v>10.95</v>
      </c>
      <c r="O107" s="10">
        <f t="shared" ref="O107:O117" si="38">I107*G107</f>
        <v>10.95</v>
      </c>
      <c r="P107" s="10">
        <f t="shared" ref="P107:P118" si="39">J107*G107</f>
        <v>10.95</v>
      </c>
      <c r="Q107" s="86">
        <f>SUM(N107:N112)</f>
        <v>90.143000000000001</v>
      </c>
      <c r="R107" s="86">
        <f>SUM(O107:O112)</f>
        <v>111.398</v>
      </c>
      <c r="S107" s="86">
        <f>SUM(P107:P112)</f>
        <v>111.398</v>
      </c>
      <c r="T107" s="86">
        <f>Q107+Q107*80%</f>
        <v>162.25739999999999</v>
      </c>
      <c r="U107" s="86">
        <f>R107+R107*80%</f>
        <v>200.5164</v>
      </c>
      <c r="V107" s="93">
        <f>S107+S107*80%</f>
        <v>200.5164</v>
      </c>
      <c r="W107" s="1"/>
      <c r="X107" s="1"/>
      <c r="Y107" s="1"/>
      <c r="Z107" s="1"/>
    </row>
    <row r="108" spans="1:26" ht="15.75">
      <c r="A108" s="1"/>
      <c r="B108" s="69"/>
      <c r="C108" s="75"/>
      <c r="D108" s="75"/>
      <c r="E108" s="80"/>
      <c r="F108" s="13" t="s">
        <v>98</v>
      </c>
      <c r="G108" s="10">
        <v>607</v>
      </c>
      <c r="H108" s="14">
        <v>8.0000000000000002E-3</v>
      </c>
      <c r="I108" s="11">
        <v>1.4999999999999999E-2</v>
      </c>
      <c r="J108" s="11">
        <v>1.4999999999999999E-2</v>
      </c>
      <c r="K108" s="14">
        <v>8.0000000000000002E-3</v>
      </c>
      <c r="L108" s="11">
        <v>1.4999999999999999E-2</v>
      </c>
      <c r="M108" s="11">
        <v>1.4999999999999999E-2</v>
      </c>
      <c r="N108" s="10">
        <f t="shared" si="37"/>
        <v>4.8559999999999999</v>
      </c>
      <c r="O108" s="10">
        <f t="shared" si="38"/>
        <v>9.1050000000000004</v>
      </c>
      <c r="P108" s="10">
        <f t="shared" si="39"/>
        <v>9.1050000000000004</v>
      </c>
      <c r="Q108" s="87"/>
      <c r="R108" s="87"/>
      <c r="S108" s="87"/>
      <c r="T108" s="87"/>
      <c r="U108" s="87"/>
      <c r="V108" s="94"/>
      <c r="W108" s="1"/>
      <c r="X108" s="1"/>
      <c r="Y108" s="1"/>
      <c r="Z108" s="1"/>
    </row>
    <row r="109" spans="1:26" ht="15.75">
      <c r="A109" s="1"/>
      <c r="B109" s="69"/>
      <c r="C109" s="75"/>
      <c r="D109" s="75"/>
      <c r="E109" s="80"/>
      <c r="F109" s="12" t="s">
        <v>21</v>
      </c>
      <c r="G109" s="10">
        <v>468</v>
      </c>
      <c r="H109" s="11">
        <v>7.5999999999999998E-2</v>
      </c>
      <c r="I109" s="11">
        <v>0.10299999999999999</v>
      </c>
      <c r="J109" s="11">
        <v>0.10299999999999999</v>
      </c>
      <c r="K109" s="11">
        <v>7.5999999999999998E-2</v>
      </c>
      <c r="L109" s="11">
        <v>0.10299999999999999</v>
      </c>
      <c r="M109" s="11">
        <v>0.10299999999999999</v>
      </c>
      <c r="N109" s="10">
        <f t="shared" si="37"/>
        <v>35.567999999999998</v>
      </c>
      <c r="O109" s="10">
        <f t="shared" si="38"/>
        <v>48.204000000000001</v>
      </c>
      <c r="P109" s="10">
        <f t="shared" si="39"/>
        <v>48.204000000000001</v>
      </c>
      <c r="Q109" s="87"/>
      <c r="R109" s="87"/>
      <c r="S109" s="87"/>
      <c r="T109" s="87"/>
      <c r="U109" s="87"/>
      <c r="V109" s="94"/>
      <c r="W109" s="1"/>
      <c r="X109" s="1"/>
      <c r="Y109" s="1"/>
      <c r="Z109" s="1"/>
    </row>
    <row r="110" spans="1:26" ht="15.75">
      <c r="A110" s="1"/>
      <c r="B110" s="69"/>
      <c r="C110" s="75"/>
      <c r="D110" s="75"/>
      <c r="E110" s="80"/>
      <c r="F110" s="13" t="s">
        <v>22</v>
      </c>
      <c r="G110" s="10">
        <v>437</v>
      </c>
      <c r="H110" s="11">
        <v>5.0000000000000001E-3</v>
      </c>
      <c r="I110" s="11">
        <v>1.4999999999999999E-2</v>
      </c>
      <c r="J110" s="11">
        <v>1.4999999999999999E-2</v>
      </c>
      <c r="K110" s="11">
        <v>5.0000000000000001E-3</v>
      </c>
      <c r="L110" s="11">
        <v>1.4999999999999999E-2</v>
      </c>
      <c r="M110" s="11">
        <v>1.4999999999999999E-2</v>
      </c>
      <c r="N110" s="10">
        <f t="shared" si="37"/>
        <v>2.1850000000000001</v>
      </c>
      <c r="O110" s="10">
        <f t="shared" si="38"/>
        <v>6.5549999999999997</v>
      </c>
      <c r="P110" s="10">
        <f t="shared" si="39"/>
        <v>6.5549999999999997</v>
      </c>
      <c r="Q110" s="87"/>
      <c r="R110" s="87"/>
      <c r="S110" s="87"/>
      <c r="T110" s="87"/>
      <c r="U110" s="87"/>
      <c r="V110" s="94"/>
      <c r="W110" s="1"/>
      <c r="X110" s="1"/>
      <c r="Y110" s="1"/>
      <c r="Z110" s="1"/>
    </row>
    <row r="111" spans="1:26" ht="15.75">
      <c r="A111" s="1"/>
      <c r="B111" s="69"/>
      <c r="C111" s="75"/>
      <c r="D111" s="75"/>
      <c r="E111" s="80"/>
      <c r="F111" s="13" t="s">
        <v>23</v>
      </c>
      <c r="G111" s="10">
        <v>3652</v>
      </c>
      <c r="H111" s="11">
        <v>0.01</v>
      </c>
      <c r="I111" s="11">
        <v>0.01</v>
      </c>
      <c r="J111" s="11">
        <v>0.01</v>
      </c>
      <c r="K111" s="11">
        <v>0.01</v>
      </c>
      <c r="L111" s="11">
        <v>0.01</v>
      </c>
      <c r="M111" s="11">
        <v>0.01</v>
      </c>
      <c r="N111" s="10">
        <f t="shared" si="37"/>
        <v>36.520000000000003</v>
      </c>
      <c r="O111" s="10">
        <f t="shared" si="38"/>
        <v>36.520000000000003</v>
      </c>
      <c r="P111" s="10">
        <f t="shared" si="39"/>
        <v>36.520000000000003</v>
      </c>
      <c r="Q111" s="87"/>
      <c r="R111" s="87"/>
      <c r="S111" s="87"/>
      <c r="T111" s="87"/>
      <c r="U111" s="87"/>
      <c r="V111" s="94"/>
      <c r="W111" s="1"/>
      <c r="X111" s="1"/>
      <c r="Y111" s="1"/>
      <c r="Z111" s="1"/>
    </row>
    <row r="112" spans="1:26" ht="15.75">
      <c r="A112" s="1"/>
      <c r="B112" s="70"/>
      <c r="C112" s="76"/>
      <c r="D112" s="76"/>
      <c r="E112" s="81"/>
      <c r="F112" s="13" t="s">
        <v>24</v>
      </c>
      <c r="G112" s="10">
        <v>64</v>
      </c>
      <c r="H112" s="11">
        <v>1E-3</v>
      </c>
      <c r="I112" s="11">
        <v>1E-3</v>
      </c>
      <c r="J112" s="11">
        <v>1E-3</v>
      </c>
      <c r="K112" s="11">
        <v>1E-3</v>
      </c>
      <c r="L112" s="11">
        <v>1E-3</v>
      </c>
      <c r="M112" s="11">
        <v>1E-3</v>
      </c>
      <c r="N112" s="10">
        <f t="shared" si="37"/>
        <v>6.4000000000000001E-2</v>
      </c>
      <c r="O112" s="10">
        <f t="shared" si="38"/>
        <v>6.4000000000000001E-2</v>
      </c>
      <c r="P112" s="10">
        <f t="shared" si="39"/>
        <v>6.4000000000000001E-2</v>
      </c>
      <c r="Q112" s="88"/>
      <c r="R112" s="88"/>
      <c r="S112" s="88"/>
      <c r="T112" s="88"/>
      <c r="U112" s="88"/>
      <c r="V112" s="95"/>
      <c r="W112" s="1"/>
      <c r="X112" s="1"/>
      <c r="Y112" s="1"/>
      <c r="Z112" s="1"/>
    </row>
    <row r="113" spans="1:28" ht="15.75">
      <c r="A113" s="1"/>
      <c r="B113" s="68" t="s">
        <v>25</v>
      </c>
      <c r="C113" s="74" t="s">
        <v>26</v>
      </c>
      <c r="D113" s="74" t="s">
        <v>27</v>
      </c>
      <c r="E113" s="74" t="s">
        <v>28</v>
      </c>
      <c r="F113" s="12" t="s">
        <v>29</v>
      </c>
      <c r="G113" s="10">
        <v>3652</v>
      </c>
      <c r="H113" s="11">
        <v>0.01</v>
      </c>
      <c r="I113" s="11">
        <v>0.01</v>
      </c>
      <c r="J113" s="11">
        <v>0.01</v>
      </c>
      <c r="K113" s="11">
        <v>0.01</v>
      </c>
      <c r="L113" s="11">
        <v>0.01</v>
      </c>
      <c r="M113" s="11">
        <v>0.01</v>
      </c>
      <c r="N113" s="10">
        <f t="shared" si="37"/>
        <v>36.520000000000003</v>
      </c>
      <c r="O113" s="10">
        <f t="shared" si="38"/>
        <v>36.520000000000003</v>
      </c>
      <c r="P113" s="10">
        <f t="shared" si="39"/>
        <v>36.520000000000003</v>
      </c>
      <c r="Q113" s="86">
        <f>SUM(N113:N115)</f>
        <v>73.09</v>
      </c>
      <c r="R113" s="86">
        <f>SUM(O113:O115)</f>
        <v>77.34</v>
      </c>
      <c r="S113" s="86">
        <f>SUM(P113:P115)</f>
        <v>79.465000000000003</v>
      </c>
      <c r="T113" s="86">
        <f>Q113+Q113*80%</f>
        <v>131.56200000000001</v>
      </c>
      <c r="U113" s="86">
        <f>R113+R113*80%</f>
        <v>139.21199999999999</v>
      </c>
      <c r="V113" s="93">
        <f>S113+S113*80%</f>
        <v>143.03700000000001</v>
      </c>
      <c r="W113" s="1"/>
      <c r="X113" s="1"/>
      <c r="Y113" s="1"/>
      <c r="Z113" s="1"/>
    </row>
    <row r="114" spans="1:28" ht="15.75">
      <c r="A114" s="1"/>
      <c r="B114" s="69"/>
      <c r="C114" s="75"/>
      <c r="D114" s="75"/>
      <c r="E114" s="75"/>
      <c r="F114" s="12" t="s">
        <v>30</v>
      </c>
      <c r="G114" s="10">
        <v>5189</v>
      </c>
      <c r="H114" s="11">
        <v>5.0000000000000001E-3</v>
      </c>
      <c r="I114" s="11">
        <v>5.0000000000000001E-3</v>
      </c>
      <c r="J114" s="11">
        <v>5.0000000000000001E-3</v>
      </c>
      <c r="K114" s="11">
        <v>5.0000000000000001E-3</v>
      </c>
      <c r="L114" s="11">
        <v>5.0000000000000001E-3</v>
      </c>
      <c r="M114" s="11">
        <v>5.0000000000000001E-3</v>
      </c>
      <c r="N114" s="10">
        <f t="shared" si="37"/>
        <v>25.945</v>
      </c>
      <c r="O114" s="10">
        <f t="shared" si="38"/>
        <v>25.945</v>
      </c>
      <c r="P114" s="10">
        <f t="shared" si="39"/>
        <v>25.945</v>
      </c>
      <c r="Q114" s="87"/>
      <c r="R114" s="87"/>
      <c r="S114" s="87"/>
      <c r="T114" s="87"/>
      <c r="U114" s="87"/>
      <c r="V114" s="94"/>
      <c r="W114" s="1"/>
      <c r="X114" s="1"/>
      <c r="Y114" s="1"/>
      <c r="Z114" s="1"/>
    </row>
    <row r="115" spans="1:28" ht="15.75">
      <c r="A115" s="1"/>
      <c r="B115" s="70"/>
      <c r="C115" s="76"/>
      <c r="D115" s="76"/>
      <c r="E115" s="76"/>
      <c r="F115" s="12" t="s">
        <v>31</v>
      </c>
      <c r="G115" s="10">
        <v>425</v>
      </c>
      <c r="H115" s="14">
        <v>2.5000000000000001E-2</v>
      </c>
      <c r="I115" s="14">
        <v>3.5000000000000003E-2</v>
      </c>
      <c r="J115" s="14">
        <v>0.04</v>
      </c>
      <c r="K115" s="14">
        <v>2.5000000000000001E-2</v>
      </c>
      <c r="L115" s="14">
        <v>3.5000000000000003E-2</v>
      </c>
      <c r="M115" s="14">
        <v>0.04</v>
      </c>
      <c r="N115" s="10">
        <f t="shared" si="37"/>
        <v>10.625</v>
      </c>
      <c r="O115" s="10">
        <f t="shared" si="38"/>
        <v>14.875</v>
      </c>
      <c r="P115" s="10">
        <f t="shared" si="39"/>
        <v>17</v>
      </c>
      <c r="Q115" s="88"/>
      <c r="R115" s="88"/>
      <c r="S115" s="88"/>
      <c r="T115" s="88"/>
      <c r="U115" s="88"/>
      <c r="V115" s="95"/>
      <c r="W115" s="1"/>
      <c r="X115" s="1"/>
      <c r="Y115" s="1"/>
      <c r="Z115" s="1"/>
    </row>
    <row r="116" spans="1:28" ht="15.75">
      <c r="A116" s="1"/>
      <c r="B116" s="68" t="s">
        <v>99</v>
      </c>
      <c r="C116" s="77" t="s">
        <v>100</v>
      </c>
      <c r="D116" s="77" t="s">
        <v>100</v>
      </c>
      <c r="E116" s="77" t="s">
        <v>100</v>
      </c>
      <c r="F116" s="15" t="s">
        <v>35</v>
      </c>
      <c r="G116" s="10">
        <v>4822</v>
      </c>
      <c r="H116" s="11">
        <v>1E-3</v>
      </c>
      <c r="I116" s="11">
        <v>1E-3</v>
      </c>
      <c r="J116" s="11">
        <v>1E-3</v>
      </c>
      <c r="K116" s="11">
        <v>1E-3</v>
      </c>
      <c r="L116" s="11">
        <v>1E-3</v>
      </c>
      <c r="M116" s="11">
        <v>1E-3</v>
      </c>
      <c r="N116" s="10">
        <f t="shared" si="37"/>
        <v>4.8220000000000001</v>
      </c>
      <c r="O116" s="10">
        <f t="shared" si="38"/>
        <v>4.8220000000000001</v>
      </c>
      <c r="P116" s="10">
        <f t="shared" si="39"/>
        <v>4.8220000000000001</v>
      </c>
      <c r="Q116" s="86">
        <f>SUM(N116:N117)</f>
        <v>7.0069999999999997</v>
      </c>
      <c r="R116" s="86">
        <f>SUM(O116:O117)</f>
        <v>7.0069999999999997</v>
      </c>
      <c r="S116" s="86">
        <f>SUM(P116:P117)</f>
        <v>7.0069999999999997</v>
      </c>
      <c r="T116" s="89">
        <f>Q116+Q116*80%</f>
        <v>12.6126</v>
      </c>
      <c r="U116" s="89">
        <f>R116+R116*80%</f>
        <v>12.6126</v>
      </c>
      <c r="V116" s="96">
        <f>S116+S116*80%</f>
        <v>12.6126</v>
      </c>
      <c r="W116" s="1"/>
      <c r="X116" s="1"/>
      <c r="Y116" s="1"/>
      <c r="Z116" s="1"/>
    </row>
    <row r="117" spans="1:28" ht="15.75">
      <c r="A117" s="1"/>
      <c r="B117" s="70"/>
      <c r="C117" s="78"/>
      <c r="D117" s="78"/>
      <c r="E117" s="78"/>
      <c r="F117" s="12" t="s">
        <v>36</v>
      </c>
      <c r="G117" s="10">
        <v>437</v>
      </c>
      <c r="H117" s="14">
        <v>5.0000000000000001E-3</v>
      </c>
      <c r="I117" s="14">
        <v>5.0000000000000001E-3</v>
      </c>
      <c r="J117" s="14">
        <v>5.0000000000000001E-3</v>
      </c>
      <c r="K117" s="14">
        <v>5.0000000000000001E-3</v>
      </c>
      <c r="L117" s="14">
        <v>5.0000000000000001E-3</v>
      </c>
      <c r="M117" s="14">
        <v>5.0000000000000001E-3</v>
      </c>
      <c r="N117" s="10">
        <f t="shared" si="37"/>
        <v>2.1850000000000001</v>
      </c>
      <c r="O117" s="10">
        <f t="shared" si="38"/>
        <v>2.1850000000000001</v>
      </c>
      <c r="P117" s="10">
        <f t="shared" si="39"/>
        <v>2.1850000000000001</v>
      </c>
      <c r="Q117" s="88"/>
      <c r="R117" s="88"/>
      <c r="S117" s="88"/>
      <c r="T117" s="90"/>
      <c r="U117" s="90"/>
      <c r="V117" s="97"/>
      <c r="W117" s="1"/>
      <c r="X117" s="1"/>
      <c r="Y117" s="1"/>
      <c r="Z117" s="1"/>
    </row>
    <row r="118" spans="1:28" ht="15.75">
      <c r="A118" s="1"/>
      <c r="B118" s="8" t="s">
        <v>37</v>
      </c>
      <c r="C118" s="11">
        <v>100</v>
      </c>
      <c r="D118" s="11">
        <v>100</v>
      </c>
      <c r="E118" s="11">
        <v>100</v>
      </c>
      <c r="F118" s="12" t="s">
        <v>37</v>
      </c>
      <c r="G118" s="10">
        <v>696</v>
      </c>
      <c r="H118" s="14">
        <v>5.0000000000000001E-3</v>
      </c>
      <c r="I118" s="14">
        <v>5.0000000000000001E-3</v>
      </c>
      <c r="J118" s="14">
        <v>5.0000000000000001E-3</v>
      </c>
      <c r="K118" s="14">
        <v>5.0000000000000001E-3</v>
      </c>
      <c r="L118" s="14">
        <v>5.0000000000000001E-3</v>
      </c>
      <c r="M118" s="14">
        <v>5.0000000000000001E-3</v>
      </c>
      <c r="N118" s="10">
        <f t="shared" si="37"/>
        <v>3.48</v>
      </c>
      <c r="O118" s="10">
        <f t="shared" ref="O118" si="40">I118*G118</f>
        <v>3.48</v>
      </c>
      <c r="P118" s="10">
        <f t="shared" si="39"/>
        <v>3.48</v>
      </c>
      <c r="Q118" s="10">
        <f>SUM(N118)</f>
        <v>3.48</v>
      </c>
      <c r="R118" s="10">
        <f>SUM(O118)</f>
        <v>3.48</v>
      </c>
      <c r="S118" s="10">
        <f>SUM(P118)</f>
        <v>3.48</v>
      </c>
      <c r="T118" s="11">
        <f>Q118+Q118*80%</f>
        <v>6.2640000000000002</v>
      </c>
      <c r="U118" s="10">
        <f>R118+R118*80%</f>
        <v>6.2640000000000002</v>
      </c>
      <c r="V118" s="26">
        <f>S118+S118*80%</f>
        <v>6.2640000000000002</v>
      </c>
      <c r="W118" s="1"/>
      <c r="X118" s="1"/>
      <c r="Y118" s="1"/>
      <c r="Z118" s="1"/>
    </row>
    <row r="119" spans="1:28" ht="15.75">
      <c r="A119" s="1"/>
      <c r="B119" s="13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27">
        <f>SUM(Q107:Q118)</f>
        <v>173.72</v>
      </c>
      <c r="R119" s="27">
        <f t="shared" ref="R119:V119" si="41">SUM(R107:R118)</f>
        <v>199.22499999999999</v>
      </c>
      <c r="S119" s="27">
        <f t="shared" si="41"/>
        <v>201.35</v>
      </c>
      <c r="T119" s="27">
        <f t="shared" si="41"/>
        <v>312.69600000000003</v>
      </c>
      <c r="U119" s="27">
        <f t="shared" si="41"/>
        <v>358.60500000000002</v>
      </c>
      <c r="V119" s="27">
        <f t="shared" si="41"/>
        <v>362.43</v>
      </c>
      <c r="W119" s="1"/>
      <c r="X119" s="1"/>
      <c r="Y119" s="1"/>
      <c r="Z119" s="1"/>
    </row>
    <row r="120" spans="1:28" ht="15.75">
      <c r="A120" s="1"/>
      <c r="B120" s="2"/>
      <c r="C120" s="2"/>
      <c r="D120" s="2"/>
      <c r="E120" s="2"/>
      <c r="F120" s="2"/>
      <c r="G120" s="2"/>
      <c r="H120" s="39" t="s">
        <v>38</v>
      </c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3"/>
    </row>
    <row r="121" spans="1:28" ht="15.75">
      <c r="A121" s="1"/>
      <c r="B121" s="71" t="s">
        <v>101</v>
      </c>
      <c r="C121" s="73">
        <v>60</v>
      </c>
      <c r="D121" s="73">
        <v>100</v>
      </c>
      <c r="E121" s="73">
        <v>100</v>
      </c>
      <c r="F121" s="12" t="s">
        <v>46</v>
      </c>
      <c r="G121" s="10">
        <v>240</v>
      </c>
      <c r="H121" s="11">
        <v>6.5000000000000002E-2</v>
      </c>
      <c r="I121" s="11">
        <v>0.108</v>
      </c>
      <c r="J121" s="11">
        <v>0.108</v>
      </c>
      <c r="K121" s="11">
        <v>5.1999999999999998E-2</v>
      </c>
      <c r="L121" s="11">
        <v>8.5999999999999993E-2</v>
      </c>
      <c r="M121" s="11">
        <v>8.5999999999999993E-2</v>
      </c>
      <c r="N121" s="10">
        <f>H121*G121</f>
        <v>15.6</v>
      </c>
      <c r="O121" s="10">
        <f>I121*G121</f>
        <v>25.92</v>
      </c>
      <c r="P121" s="10">
        <f>J121*G121</f>
        <v>25.92</v>
      </c>
      <c r="Q121" s="85">
        <f>SUM(N121:N123)</f>
        <v>33.125999999999998</v>
      </c>
      <c r="R121" s="85">
        <f>SUM(O121:O123)</f>
        <v>49.287999999999997</v>
      </c>
      <c r="S121" s="85">
        <f>SUM(P121:P123)</f>
        <v>49.941000000000003</v>
      </c>
      <c r="T121" s="85">
        <f>Q121+Q121*80%</f>
        <v>59.626800000000003</v>
      </c>
      <c r="U121" s="85">
        <f>R121+R121*80%</f>
        <v>88.718400000000003</v>
      </c>
      <c r="V121" s="91">
        <f>S121+S121*80%</f>
        <v>89.893799999999999</v>
      </c>
      <c r="W121" s="1"/>
      <c r="X121" s="1"/>
      <c r="Y121" s="1"/>
      <c r="Z121" s="1"/>
    </row>
    <row r="122" spans="1:28" ht="15.75">
      <c r="A122" s="1"/>
      <c r="B122" s="71"/>
      <c r="C122" s="73"/>
      <c r="D122" s="73"/>
      <c r="E122" s="73"/>
      <c r="F122" s="12" t="s">
        <v>102</v>
      </c>
      <c r="G122" s="10">
        <v>5189</v>
      </c>
      <c r="H122" s="11">
        <v>3.0000000000000001E-3</v>
      </c>
      <c r="I122" s="11">
        <v>4.0000000000000001E-3</v>
      </c>
      <c r="J122" s="11">
        <v>4.0000000000000001E-3</v>
      </c>
      <c r="K122" s="11">
        <v>3.0000000000000001E-3</v>
      </c>
      <c r="L122" s="11">
        <v>4.0000000000000001E-3</v>
      </c>
      <c r="M122" s="11">
        <v>4.0000000000000001E-3</v>
      </c>
      <c r="N122" s="10">
        <f>H122*G122</f>
        <v>15.567</v>
      </c>
      <c r="O122" s="10">
        <f>I122*G122</f>
        <v>20.756</v>
      </c>
      <c r="P122" s="10">
        <f>J122*G122</f>
        <v>20.756</v>
      </c>
      <c r="Q122" s="85"/>
      <c r="R122" s="85"/>
      <c r="S122" s="85"/>
      <c r="T122" s="85"/>
      <c r="U122" s="85"/>
      <c r="V122" s="91"/>
      <c r="W122" s="1"/>
      <c r="X122" s="1"/>
      <c r="Y122" s="1"/>
      <c r="Z122" s="1"/>
    </row>
    <row r="123" spans="1:28" ht="15.75">
      <c r="A123" s="1"/>
      <c r="B123" s="71"/>
      <c r="C123" s="73"/>
      <c r="D123" s="73"/>
      <c r="E123" s="73"/>
      <c r="F123" s="12" t="s">
        <v>42</v>
      </c>
      <c r="G123" s="10">
        <v>653</v>
      </c>
      <c r="H123" s="11">
        <v>3.0000000000000001E-3</v>
      </c>
      <c r="I123" s="11">
        <v>4.0000000000000001E-3</v>
      </c>
      <c r="J123" s="11">
        <v>5.0000000000000001E-3</v>
      </c>
      <c r="K123" s="11">
        <v>3.0000000000000001E-3</v>
      </c>
      <c r="L123" s="11">
        <v>4.0000000000000001E-3</v>
      </c>
      <c r="M123" s="11">
        <v>5.0000000000000001E-3</v>
      </c>
      <c r="N123" s="10">
        <f>H123*G123</f>
        <v>1.9590000000000001</v>
      </c>
      <c r="O123" s="10">
        <f>I123*G123</f>
        <v>2.6120000000000001</v>
      </c>
      <c r="P123" s="10">
        <f>J123*G123</f>
        <v>3.2650000000000001</v>
      </c>
      <c r="Q123" s="85"/>
      <c r="R123" s="85"/>
      <c r="S123" s="85"/>
      <c r="T123" s="85"/>
      <c r="U123" s="85"/>
      <c r="V123" s="91"/>
      <c r="W123" s="1"/>
      <c r="X123" s="1"/>
      <c r="Y123" s="1"/>
      <c r="Z123" s="1"/>
    </row>
    <row r="124" spans="1:28" ht="63">
      <c r="A124" s="1"/>
      <c r="B124" s="67" t="s">
        <v>103</v>
      </c>
      <c r="C124" s="73">
        <v>200</v>
      </c>
      <c r="D124" s="73">
        <v>200</v>
      </c>
      <c r="E124" s="73">
        <v>200</v>
      </c>
      <c r="F124" s="16" t="s">
        <v>44</v>
      </c>
      <c r="G124" s="10">
        <v>1426</v>
      </c>
      <c r="H124" s="14">
        <v>0.16</v>
      </c>
      <c r="I124" s="14">
        <v>0.16</v>
      </c>
      <c r="J124" s="14">
        <v>0.16</v>
      </c>
      <c r="K124" s="14">
        <v>0.109</v>
      </c>
      <c r="L124" s="14">
        <v>0.109</v>
      </c>
      <c r="M124" s="14">
        <v>0.109</v>
      </c>
      <c r="N124" s="10">
        <f t="shared" ref="N124:N132" si="42">H124*G124</f>
        <v>228.16</v>
      </c>
      <c r="O124" s="10">
        <f t="shared" ref="O124:O132" si="43">I124*G124</f>
        <v>228.16</v>
      </c>
      <c r="P124" s="10">
        <f t="shared" ref="P124:P132" si="44">J124*G124</f>
        <v>228.16</v>
      </c>
      <c r="Q124" s="85">
        <f>SUM(N124:N129)</f>
        <v>258.99400000000003</v>
      </c>
      <c r="R124" s="85">
        <f>SUM(O124:O129)</f>
        <v>258.99400000000003</v>
      </c>
      <c r="S124" s="85">
        <f>SUM(P124:P129)</f>
        <v>258.99400000000003</v>
      </c>
      <c r="T124" s="85">
        <f>Q124+Q124*80%</f>
        <v>466.18920000000003</v>
      </c>
      <c r="U124" s="85">
        <f>R124+R124*80%</f>
        <v>466.18920000000003</v>
      </c>
      <c r="V124" s="91">
        <f>S124+S124*80%</f>
        <v>466.18920000000003</v>
      </c>
      <c r="W124" s="1"/>
      <c r="X124" s="1"/>
      <c r="Y124" s="1"/>
      <c r="Z124" s="1"/>
    </row>
    <row r="125" spans="1:28" ht="15.75">
      <c r="A125" s="1"/>
      <c r="B125" s="67"/>
      <c r="C125" s="73"/>
      <c r="D125" s="73"/>
      <c r="E125" s="73"/>
      <c r="F125" s="12" t="s">
        <v>42</v>
      </c>
      <c r="G125" s="10">
        <v>653</v>
      </c>
      <c r="H125" s="14">
        <v>5.0000000000000001E-3</v>
      </c>
      <c r="I125" s="14">
        <v>5.0000000000000001E-3</v>
      </c>
      <c r="J125" s="14">
        <v>5.0000000000000001E-3</v>
      </c>
      <c r="K125" s="14">
        <v>5.0000000000000001E-3</v>
      </c>
      <c r="L125" s="14">
        <v>5.0000000000000001E-3</v>
      </c>
      <c r="M125" s="14">
        <v>5.0000000000000001E-3</v>
      </c>
      <c r="N125" s="10">
        <f t="shared" si="42"/>
        <v>3.2650000000000001</v>
      </c>
      <c r="O125" s="10">
        <f t="shared" si="43"/>
        <v>3.2650000000000001</v>
      </c>
      <c r="P125" s="10">
        <f t="shared" si="44"/>
        <v>3.2650000000000001</v>
      </c>
      <c r="Q125" s="85"/>
      <c r="R125" s="85"/>
      <c r="S125" s="85"/>
      <c r="T125" s="85"/>
      <c r="U125" s="85"/>
      <c r="V125" s="91"/>
      <c r="W125" s="1"/>
      <c r="X125" s="1"/>
      <c r="Y125" s="1"/>
      <c r="Z125" s="1"/>
    </row>
    <row r="126" spans="1:28" ht="15.75">
      <c r="A126" s="1"/>
      <c r="B126" s="67"/>
      <c r="C126" s="73"/>
      <c r="D126" s="73"/>
      <c r="E126" s="73"/>
      <c r="F126" s="12" t="s">
        <v>45</v>
      </c>
      <c r="G126" s="10">
        <v>191</v>
      </c>
      <c r="H126" s="14">
        <v>0.107</v>
      </c>
      <c r="I126" s="14">
        <v>0.107</v>
      </c>
      <c r="J126" s="14">
        <v>0.107</v>
      </c>
      <c r="K126" s="14">
        <v>0.08</v>
      </c>
      <c r="L126" s="14">
        <v>0.08</v>
      </c>
      <c r="M126" s="14">
        <v>0.08</v>
      </c>
      <c r="N126" s="10">
        <f t="shared" si="42"/>
        <v>20.437000000000001</v>
      </c>
      <c r="O126" s="10">
        <f t="shared" si="43"/>
        <v>20.437000000000001</v>
      </c>
      <c r="P126" s="10">
        <f t="shared" si="44"/>
        <v>20.437000000000001</v>
      </c>
      <c r="Q126" s="85"/>
      <c r="R126" s="85"/>
      <c r="S126" s="85"/>
      <c r="T126" s="85"/>
      <c r="U126" s="85"/>
      <c r="V126" s="91"/>
      <c r="W126" s="1"/>
      <c r="X126" s="1"/>
      <c r="Y126" s="1"/>
      <c r="Z126" s="1"/>
    </row>
    <row r="127" spans="1:28" ht="15.75">
      <c r="A127" s="1"/>
      <c r="B127" s="67"/>
      <c r="C127" s="73"/>
      <c r="D127" s="73"/>
      <c r="E127" s="73"/>
      <c r="F127" s="12" t="s">
        <v>46</v>
      </c>
      <c r="G127" s="10">
        <v>240</v>
      </c>
      <c r="H127" s="14">
        <v>2.1999999999999999E-2</v>
      </c>
      <c r="I127" s="14">
        <v>2.1999999999999999E-2</v>
      </c>
      <c r="J127" s="14">
        <v>2.1999999999999999E-2</v>
      </c>
      <c r="K127" s="14">
        <v>1.7999999999999999E-2</v>
      </c>
      <c r="L127" s="14">
        <v>1.7999999999999999E-2</v>
      </c>
      <c r="M127" s="14">
        <v>1.7999999999999999E-2</v>
      </c>
      <c r="N127" s="10">
        <f t="shared" si="42"/>
        <v>5.28</v>
      </c>
      <c r="O127" s="10">
        <f t="shared" si="43"/>
        <v>5.28</v>
      </c>
      <c r="P127" s="10">
        <f t="shared" si="44"/>
        <v>5.28</v>
      </c>
      <c r="Q127" s="85"/>
      <c r="R127" s="85"/>
      <c r="S127" s="85"/>
      <c r="T127" s="85"/>
      <c r="U127" s="85"/>
      <c r="V127" s="91"/>
      <c r="W127" s="1"/>
      <c r="X127" s="1"/>
      <c r="Y127" s="1"/>
      <c r="Z127" s="1"/>
    </row>
    <row r="128" spans="1:28" ht="15.75">
      <c r="A128" s="1"/>
      <c r="B128" s="67"/>
      <c r="C128" s="73"/>
      <c r="D128" s="73"/>
      <c r="E128" s="73"/>
      <c r="F128" s="12" t="s">
        <v>55</v>
      </c>
      <c r="G128" s="10">
        <v>149</v>
      </c>
      <c r="H128" s="11">
        <v>1.2E-2</v>
      </c>
      <c r="I128" s="11">
        <v>1.2E-2</v>
      </c>
      <c r="J128" s="11">
        <v>1.2E-2</v>
      </c>
      <c r="K128" s="14">
        <v>0.01</v>
      </c>
      <c r="L128" s="14">
        <v>0.01</v>
      </c>
      <c r="M128" s="14">
        <v>0.01</v>
      </c>
      <c r="N128" s="10">
        <f t="shared" si="42"/>
        <v>1.788</v>
      </c>
      <c r="O128" s="10">
        <f t="shared" si="43"/>
        <v>1.788</v>
      </c>
      <c r="P128" s="10">
        <f t="shared" si="44"/>
        <v>1.788</v>
      </c>
      <c r="Q128" s="85"/>
      <c r="R128" s="85"/>
      <c r="S128" s="85"/>
      <c r="T128" s="85"/>
      <c r="U128" s="85"/>
      <c r="V128" s="91"/>
      <c r="W128" s="1"/>
      <c r="X128" s="1"/>
      <c r="Y128" s="1"/>
      <c r="Z128" s="1"/>
    </row>
    <row r="129" spans="1:26" ht="15.75">
      <c r="A129" s="1"/>
      <c r="B129" s="67"/>
      <c r="C129" s="73"/>
      <c r="D129" s="73"/>
      <c r="E129" s="73"/>
      <c r="F129" s="40" t="s">
        <v>24</v>
      </c>
      <c r="G129" s="10">
        <v>64</v>
      </c>
      <c r="H129" s="11">
        <v>1E-3</v>
      </c>
      <c r="I129" s="11">
        <v>1E-3</v>
      </c>
      <c r="J129" s="11">
        <v>1E-3</v>
      </c>
      <c r="K129" s="11">
        <v>1E-3</v>
      </c>
      <c r="L129" s="11">
        <v>1E-3</v>
      </c>
      <c r="M129" s="11">
        <v>1E-3</v>
      </c>
      <c r="N129" s="10">
        <f t="shared" si="42"/>
        <v>6.4000000000000001E-2</v>
      </c>
      <c r="O129" s="10">
        <f t="shared" si="43"/>
        <v>6.4000000000000001E-2</v>
      </c>
      <c r="P129" s="10">
        <f t="shared" si="44"/>
        <v>6.4000000000000001E-2</v>
      </c>
      <c r="Q129" s="85"/>
      <c r="R129" s="85"/>
      <c r="S129" s="85"/>
      <c r="T129" s="85"/>
      <c r="U129" s="85"/>
      <c r="V129" s="91"/>
      <c r="W129" s="1"/>
      <c r="X129" s="1"/>
      <c r="Y129" s="1"/>
      <c r="Z129" s="1"/>
    </row>
    <row r="130" spans="1:26" ht="31.5">
      <c r="A130" s="1"/>
      <c r="B130" s="67" t="s">
        <v>48</v>
      </c>
      <c r="C130" s="73">
        <v>200</v>
      </c>
      <c r="D130" s="73">
        <v>200</v>
      </c>
      <c r="E130" s="73">
        <v>200</v>
      </c>
      <c r="F130" s="16" t="s">
        <v>49</v>
      </c>
      <c r="G130" s="10">
        <v>1500</v>
      </c>
      <c r="H130" s="11">
        <v>3.0000000000000001E-3</v>
      </c>
      <c r="I130" s="11">
        <v>3.0000000000000001E-3</v>
      </c>
      <c r="J130" s="11">
        <v>3.0000000000000001E-3</v>
      </c>
      <c r="K130" s="11">
        <v>3.0000000000000001E-3</v>
      </c>
      <c r="L130" s="11">
        <v>3.0000000000000001E-3</v>
      </c>
      <c r="M130" s="11">
        <v>3.0000000000000001E-3</v>
      </c>
      <c r="N130" s="10">
        <f t="shared" si="42"/>
        <v>4.5</v>
      </c>
      <c r="O130" s="10">
        <f t="shared" si="43"/>
        <v>4.5</v>
      </c>
      <c r="P130" s="10">
        <f t="shared" si="44"/>
        <v>4.5</v>
      </c>
      <c r="Q130" s="85">
        <f>SUM(N130:N132)</f>
        <v>46.87</v>
      </c>
      <c r="R130" s="85">
        <f>SUM(O130:O132)</f>
        <v>46.87</v>
      </c>
      <c r="S130" s="85">
        <f>SUM(P130:P132)</f>
        <v>46.87</v>
      </c>
      <c r="T130" s="85">
        <f>Q130+Q130*80%</f>
        <v>84.366</v>
      </c>
      <c r="U130" s="85">
        <f>R130+R130*80%</f>
        <v>84.366</v>
      </c>
      <c r="V130" s="91">
        <f>S130+S130*80%</f>
        <v>84.366</v>
      </c>
      <c r="W130" s="1"/>
      <c r="X130" s="1"/>
      <c r="Y130" s="1"/>
      <c r="Z130" s="1"/>
    </row>
    <row r="131" spans="1:26" ht="15.75">
      <c r="A131" s="1"/>
      <c r="B131" s="67"/>
      <c r="C131" s="73"/>
      <c r="D131" s="73"/>
      <c r="E131" s="73"/>
      <c r="F131" s="12" t="s">
        <v>36</v>
      </c>
      <c r="G131" s="10">
        <v>437</v>
      </c>
      <c r="H131" s="14">
        <v>0.01</v>
      </c>
      <c r="I131" s="14">
        <v>0.01</v>
      </c>
      <c r="J131" s="14">
        <v>0.01</v>
      </c>
      <c r="K131" s="14">
        <v>0.01</v>
      </c>
      <c r="L131" s="14">
        <v>0.01</v>
      </c>
      <c r="M131" s="14">
        <v>0.01</v>
      </c>
      <c r="N131" s="10">
        <f t="shared" si="42"/>
        <v>4.37</v>
      </c>
      <c r="O131" s="10">
        <f t="shared" si="43"/>
        <v>4.37</v>
      </c>
      <c r="P131" s="10">
        <f t="shared" si="44"/>
        <v>4.37</v>
      </c>
      <c r="Q131" s="73"/>
      <c r="R131" s="73"/>
      <c r="S131" s="73"/>
      <c r="T131" s="73"/>
      <c r="U131" s="73"/>
      <c r="V131" s="92"/>
      <c r="W131" s="1"/>
      <c r="X131" s="1"/>
      <c r="Y131" s="1"/>
      <c r="Z131" s="1"/>
    </row>
    <row r="132" spans="1:26" ht="15.75">
      <c r="A132" s="1"/>
      <c r="B132" s="67"/>
      <c r="C132" s="73"/>
      <c r="D132" s="73"/>
      <c r="E132" s="73"/>
      <c r="F132" s="12" t="s">
        <v>50</v>
      </c>
      <c r="G132" s="10">
        <v>2000</v>
      </c>
      <c r="H132" s="11">
        <v>1.9E-2</v>
      </c>
      <c r="I132" s="11">
        <v>1.9E-2</v>
      </c>
      <c r="J132" s="11">
        <v>1.9E-2</v>
      </c>
      <c r="K132" s="11">
        <v>1.9E-2</v>
      </c>
      <c r="L132" s="11">
        <v>1.9E-2</v>
      </c>
      <c r="M132" s="11">
        <v>1.9E-2</v>
      </c>
      <c r="N132" s="10">
        <f t="shared" si="42"/>
        <v>38</v>
      </c>
      <c r="O132" s="10">
        <f t="shared" si="43"/>
        <v>38</v>
      </c>
      <c r="P132" s="10">
        <f t="shared" si="44"/>
        <v>38</v>
      </c>
      <c r="Q132" s="73"/>
      <c r="R132" s="73"/>
      <c r="S132" s="73"/>
      <c r="T132" s="73"/>
      <c r="U132" s="73"/>
      <c r="V132" s="92"/>
      <c r="W132" s="1"/>
      <c r="X132" s="1"/>
      <c r="Y132" s="1"/>
      <c r="Z132" s="1"/>
    </row>
    <row r="133" spans="1:26" ht="15.75">
      <c r="A133" s="1"/>
      <c r="B133" s="17" t="s">
        <v>51</v>
      </c>
      <c r="C133" s="11">
        <v>20</v>
      </c>
      <c r="D133" s="11">
        <v>35</v>
      </c>
      <c r="E133" s="11">
        <v>40</v>
      </c>
      <c r="F133" s="18" t="s">
        <v>51</v>
      </c>
      <c r="G133" s="10">
        <v>425</v>
      </c>
      <c r="H133" s="14">
        <v>0.02</v>
      </c>
      <c r="I133" s="11">
        <v>3.5000000000000003E-2</v>
      </c>
      <c r="J133" s="14">
        <v>0.04</v>
      </c>
      <c r="K133" s="14">
        <v>0.02</v>
      </c>
      <c r="L133" s="11">
        <v>3.5000000000000003E-2</v>
      </c>
      <c r="M133" s="14">
        <v>0.04</v>
      </c>
      <c r="N133" s="10">
        <f>H133*G133</f>
        <v>8.5</v>
      </c>
      <c r="O133" s="10">
        <f>I133*G133</f>
        <v>14.875</v>
      </c>
      <c r="P133" s="10">
        <f>J133*G133</f>
        <v>17</v>
      </c>
      <c r="Q133" s="10">
        <f>SUM(N133)</f>
        <v>8.5</v>
      </c>
      <c r="R133" s="10">
        <f>SUM(O133)</f>
        <v>14.875</v>
      </c>
      <c r="S133" s="10">
        <f>SUM(P133)</f>
        <v>17</v>
      </c>
      <c r="T133" s="11">
        <f>Q133+Q133*80%</f>
        <v>15.3</v>
      </c>
      <c r="U133" s="10">
        <f>R133+R133*80%</f>
        <v>26.774999999999999</v>
      </c>
      <c r="V133" s="26">
        <f>S133+S133*80%</f>
        <v>30.6</v>
      </c>
      <c r="W133" s="1"/>
      <c r="X133" s="1"/>
      <c r="Y133" s="1"/>
      <c r="Z133" s="1"/>
    </row>
    <row r="134" spans="1:26" ht="15.75">
      <c r="A134" s="1"/>
      <c r="B134" s="17"/>
      <c r="C134" s="11"/>
      <c r="D134" s="11"/>
      <c r="E134" s="11"/>
      <c r="F134" s="18"/>
      <c r="G134" s="10"/>
      <c r="H134" s="14"/>
      <c r="I134" s="11"/>
      <c r="J134" s="14"/>
      <c r="K134" s="14"/>
      <c r="L134" s="14"/>
      <c r="M134" s="14"/>
      <c r="N134" s="10"/>
      <c r="O134" s="10"/>
      <c r="P134" s="10"/>
      <c r="Q134" s="29">
        <f t="shared" ref="Q134:V134" si="45">SUM(Q121:Q133)</f>
        <v>347.49</v>
      </c>
      <c r="R134" s="29">
        <f t="shared" si="45"/>
        <v>370.02699999999999</v>
      </c>
      <c r="S134" s="29">
        <f t="shared" si="45"/>
        <v>372.80500000000001</v>
      </c>
      <c r="T134" s="29">
        <f t="shared" si="45"/>
        <v>625.48199999999997</v>
      </c>
      <c r="U134" s="29">
        <f t="shared" si="45"/>
        <v>666.04859999999996</v>
      </c>
      <c r="V134" s="30">
        <f t="shared" si="45"/>
        <v>671.04899999999998</v>
      </c>
      <c r="W134" s="1"/>
      <c r="X134" s="1"/>
      <c r="Y134" s="1"/>
      <c r="Z134" s="1"/>
    </row>
    <row r="135" spans="1:26" ht="15.75">
      <c r="A135" s="1"/>
      <c r="B135" s="56" t="s">
        <v>52</v>
      </c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8"/>
      <c r="W135" s="1"/>
      <c r="X135" s="1"/>
      <c r="Y135" s="1"/>
      <c r="Z135" s="1"/>
    </row>
    <row r="136" spans="1:26" ht="31.5">
      <c r="A136" s="1"/>
      <c r="B136" s="67" t="s">
        <v>104</v>
      </c>
      <c r="C136" s="54" t="s">
        <v>75</v>
      </c>
      <c r="D136" s="54" t="s">
        <v>76</v>
      </c>
      <c r="E136" s="54" t="s">
        <v>76</v>
      </c>
      <c r="F136" s="19" t="s">
        <v>105</v>
      </c>
      <c r="G136" s="10">
        <v>2711</v>
      </c>
      <c r="H136" s="14">
        <v>6.9000000000000006E-2</v>
      </c>
      <c r="I136" s="14">
        <v>8.5999999999999993E-2</v>
      </c>
      <c r="J136" s="14">
        <v>8.5999999999999993E-2</v>
      </c>
      <c r="K136" s="14">
        <v>0.05</v>
      </c>
      <c r="L136" s="14">
        <v>6.3E-2</v>
      </c>
      <c r="M136" s="14">
        <v>6.3E-2</v>
      </c>
      <c r="N136" s="10">
        <f t="shared" ref="N136:N159" si="46">H136*G136</f>
        <v>187.059</v>
      </c>
      <c r="O136" s="10">
        <f t="shared" ref="O136:O159" si="47">I136*G136</f>
        <v>233.14599999999999</v>
      </c>
      <c r="P136" s="10">
        <f t="shared" ref="P136:P159" si="48">J136*G136</f>
        <v>233.14599999999999</v>
      </c>
      <c r="Q136" s="85">
        <f>SUM(N136:N142)</f>
        <v>200.59100000000001</v>
      </c>
      <c r="R136" s="85">
        <f>SUM(O136:O142)</f>
        <v>249.39500000000001</v>
      </c>
      <c r="S136" s="85">
        <f>SUM(P136:P142)</f>
        <v>249.39500000000001</v>
      </c>
      <c r="T136" s="85">
        <f>Q136+Q136*80%</f>
        <v>361.06380000000001</v>
      </c>
      <c r="U136" s="85">
        <f>R136+R136*80%</f>
        <v>448.911</v>
      </c>
      <c r="V136" s="91">
        <f>S136+S136*80%</f>
        <v>448.911</v>
      </c>
      <c r="W136" s="1"/>
      <c r="X136" s="1"/>
      <c r="Y136" s="1"/>
      <c r="Z136" s="1"/>
    </row>
    <row r="137" spans="1:26" ht="15.75">
      <c r="A137" s="1"/>
      <c r="B137" s="67"/>
      <c r="C137" s="54"/>
      <c r="D137" s="54"/>
      <c r="E137" s="54"/>
      <c r="F137" s="12" t="s">
        <v>98</v>
      </c>
      <c r="G137" s="10">
        <v>607</v>
      </c>
      <c r="H137" s="14">
        <v>7.0000000000000001E-3</v>
      </c>
      <c r="I137" s="14">
        <v>8.0000000000000002E-3</v>
      </c>
      <c r="J137" s="14">
        <v>8.0000000000000002E-3</v>
      </c>
      <c r="K137" s="14">
        <v>7.0000000000000001E-3</v>
      </c>
      <c r="L137" s="14">
        <v>8.0000000000000002E-3</v>
      </c>
      <c r="M137" s="14">
        <v>8.0000000000000002E-3</v>
      </c>
      <c r="N137" s="10">
        <f t="shared" si="46"/>
        <v>4.2489999999999997</v>
      </c>
      <c r="O137" s="10">
        <f t="shared" si="47"/>
        <v>4.8559999999999999</v>
      </c>
      <c r="P137" s="10">
        <f t="shared" si="48"/>
        <v>4.8559999999999999</v>
      </c>
      <c r="Q137" s="85"/>
      <c r="R137" s="85"/>
      <c r="S137" s="85"/>
      <c r="T137" s="85"/>
      <c r="U137" s="85"/>
      <c r="V137" s="91"/>
      <c r="W137" s="1"/>
      <c r="X137" s="1"/>
      <c r="Y137" s="1"/>
      <c r="Z137" s="1"/>
    </row>
    <row r="138" spans="1:26" ht="15.75">
      <c r="A138" s="1"/>
      <c r="B138" s="67"/>
      <c r="C138" s="54"/>
      <c r="D138" s="54"/>
      <c r="E138" s="54"/>
      <c r="F138" s="12" t="s">
        <v>55</v>
      </c>
      <c r="G138" s="10">
        <v>149</v>
      </c>
      <c r="H138" s="11">
        <v>2.8000000000000001E-2</v>
      </c>
      <c r="I138" s="11">
        <v>3.5000000000000003E-2</v>
      </c>
      <c r="J138" s="14">
        <v>3.5000000000000003E-2</v>
      </c>
      <c r="K138" s="14">
        <v>2.4E-2</v>
      </c>
      <c r="L138" s="14">
        <v>0.03</v>
      </c>
      <c r="M138" s="14">
        <v>0.03</v>
      </c>
      <c r="N138" s="10">
        <f t="shared" si="46"/>
        <v>4.1719999999999997</v>
      </c>
      <c r="O138" s="10">
        <f t="shared" si="47"/>
        <v>5.2149999999999999</v>
      </c>
      <c r="P138" s="10">
        <f t="shared" si="48"/>
        <v>5.2149999999999999</v>
      </c>
      <c r="Q138" s="85"/>
      <c r="R138" s="85"/>
      <c r="S138" s="85"/>
      <c r="T138" s="85"/>
      <c r="U138" s="85"/>
      <c r="V138" s="91"/>
      <c r="W138" s="1"/>
      <c r="X138" s="1"/>
      <c r="Y138" s="1"/>
      <c r="Z138" s="1"/>
    </row>
    <row r="139" spans="1:26" ht="15.75">
      <c r="A139" s="1"/>
      <c r="B139" s="67"/>
      <c r="C139" s="54"/>
      <c r="D139" s="54"/>
      <c r="E139" s="54"/>
      <c r="F139" s="12" t="s">
        <v>42</v>
      </c>
      <c r="G139" s="10">
        <v>653</v>
      </c>
      <c r="H139" s="11">
        <v>4.0000000000000001E-3</v>
      </c>
      <c r="I139" s="11">
        <v>5.0000000000000001E-3</v>
      </c>
      <c r="J139" s="11">
        <v>5.0000000000000001E-3</v>
      </c>
      <c r="K139" s="11">
        <v>4.0000000000000001E-3</v>
      </c>
      <c r="L139" s="11">
        <v>5.0000000000000001E-3</v>
      </c>
      <c r="M139" s="11">
        <v>5.0000000000000001E-3</v>
      </c>
      <c r="N139" s="10">
        <f t="shared" si="46"/>
        <v>2.6120000000000001</v>
      </c>
      <c r="O139" s="10">
        <f t="shared" si="47"/>
        <v>3.2650000000000001</v>
      </c>
      <c r="P139" s="10">
        <f t="shared" si="48"/>
        <v>3.2650000000000001</v>
      </c>
      <c r="Q139" s="85"/>
      <c r="R139" s="85"/>
      <c r="S139" s="85"/>
      <c r="T139" s="85"/>
      <c r="U139" s="85"/>
      <c r="V139" s="91"/>
      <c r="W139" s="1"/>
      <c r="X139" s="1"/>
      <c r="Y139" s="1"/>
      <c r="Z139" s="1"/>
    </row>
    <row r="140" spans="1:26" ht="15.75">
      <c r="A140" s="1"/>
      <c r="B140" s="67"/>
      <c r="C140" s="54"/>
      <c r="D140" s="54"/>
      <c r="E140" s="54"/>
      <c r="F140" s="12" t="s">
        <v>47</v>
      </c>
      <c r="G140" s="10">
        <v>207</v>
      </c>
      <c r="H140" s="11">
        <v>5.0000000000000001E-3</v>
      </c>
      <c r="I140" s="11">
        <v>7.0000000000000001E-3</v>
      </c>
      <c r="J140" s="11">
        <v>7.0000000000000001E-3</v>
      </c>
      <c r="K140" s="11">
        <v>5.0000000000000001E-3</v>
      </c>
      <c r="L140" s="11">
        <v>7.0000000000000001E-3</v>
      </c>
      <c r="M140" s="11">
        <v>7.0000000000000001E-3</v>
      </c>
      <c r="N140" s="10">
        <f t="shared" si="46"/>
        <v>1.0349999999999999</v>
      </c>
      <c r="O140" s="10">
        <f t="shared" si="47"/>
        <v>1.4490000000000001</v>
      </c>
      <c r="P140" s="10">
        <f t="shared" si="48"/>
        <v>1.4490000000000001</v>
      </c>
      <c r="Q140" s="85"/>
      <c r="R140" s="85"/>
      <c r="S140" s="85"/>
      <c r="T140" s="85"/>
      <c r="U140" s="85"/>
      <c r="V140" s="91"/>
      <c r="W140" s="1"/>
      <c r="X140" s="1"/>
      <c r="Y140" s="1"/>
      <c r="Z140" s="1"/>
    </row>
    <row r="141" spans="1:26" ht="15.75">
      <c r="A141" s="1"/>
      <c r="B141" s="67"/>
      <c r="C141" s="54"/>
      <c r="D141" s="54"/>
      <c r="E141" s="54"/>
      <c r="F141" s="12" t="s">
        <v>24</v>
      </c>
      <c r="G141" s="10">
        <v>64</v>
      </c>
      <c r="H141" s="11">
        <v>1E-3</v>
      </c>
      <c r="I141" s="11">
        <v>1E-3</v>
      </c>
      <c r="J141" s="11">
        <v>1E-3</v>
      </c>
      <c r="K141" s="11">
        <v>1E-3</v>
      </c>
      <c r="L141" s="11">
        <v>1E-3</v>
      </c>
      <c r="M141" s="11">
        <v>1E-3</v>
      </c>
      <c r="N141" s="10">
        <f t="shared" si="46"/>
        <v>6.4000000000000001E-2</v>
      </c>
      <c r="O141" s="10">
        <f t="shared" si="47"/>
        <v>6.4000000000000001E-2</v>
      </c>
      <c r="P141" s="10">
        <f t="shared" si="48"/>
        <v>6.4000000000000001E-2</v>
      </c>
      <c r="Q141" s="85"/>
      <c r="R141" s="85"/>
      <c r="S141" s="85"/>
      <c r="T141" s="85"/>
      <c r="U141" s="85"/>
      <c r="V141" s="91"/>
      <c r="W141" s="1"/>
      <c r="X141" s="1"/>
      <c r="Y141" s="1"/>
      <c r="Z141" s="1"/>
    </row>
    <row r="142" spans="1:26" ht="15.75">
      <c r="A142" s="1"/>
      <c r="B142" s="67"/>
      <c r="C142" s="54"/>
      <c r="D142" s="54"/>
      <c r="E142" s="54"/>
      <c r="F142" s="12" t="s">
        <v>81</v>
      </c>
      <c r="G142" s="33">
        <v>700</v>
      </c>
      <c r="H142" s="33">
        <v>2E-3</v>
      </c>
      <c r="I142" s="33">
        <v>2E-3</v>
      </c>
      <c r="J142" s="33">
        <v>2E-3</v>
      </c>
      <c r="K142" s="33">
        <v>2E-3</v>
      </c>
      <c r="L142" s="33">
        <v>2E-3</v>
      </c>
      <c r="M142" s="33">
        <v>2E-3</v>
      </c>
      <c r="N142" s="10">
        <f t="shared" si="46"/>
        <v>1.4</v>
      </c>
      <c r="O142" s="10">
        <f t="shared" si="47"/>
        <v>1.4</v>
      </c>
      <c r="P142" s="10">
        <f t="shared" si="48"/>
        <v>1.4</v>
      </c>
      <c r="Q142" s="85"/>
      <c r="R142" s="85"/>
      <c r="S142" s="85"/>
      <c r="T142" s="85"/>
      <c r="U142" s="85"/>
      <c r="V142" s="91"/>
      <c r="W142" s="1"/>
      <c r="X142" s="1"/>
      <c r="Y142" s="1"/>
      <c r="Z142" s="1"/>
    </row>
    <row r="143" spans="1:26" ht="15.75">
      <c r="A143" s="1"/>
      <c r="B143" s="67" t="s">
        <v>106</v>
      </c>
      <c r="C143" s="73">
        <v>100</v>
      </c>
      <c r="D143" s="73">
        <v>150</v>
      </c>
      <c r="E143" s="73">
        <v>150</v>
      </c>
      <c r="F143" s="16" t="s">
        <v>107</v>
      </c>
      <c r="G143" s="10">
        <v>624</v>
      </c>
      <c r="H143" s="14">
        <v>3.5000000000000003E-2</v>
      </c>
      <c r="I143" s="14">
        <v>5.2999999999999999E-2</v>
      </c>
      <c r="J143" s="14">
        <v>5.2999999999999999E-2</v>
      </c>
      <c r="K143" s="14">
        <v>3.5000000000000003E-2</v>
      </c>
      <c r="L143" s="14">
        <v>5.2999999999999999E-2</v>
      </c>
      <c r="M143" s="14">
        <v>5.2999999999999999E-2</v>
      </c>
      <c r="N143" s="10">
        <f t="shared" si="46"/>
        <v>21.84</v>
      </c>
      <c r="O143" s="10">
        <f t="shared" si="47"/>
        <v>33.072000000000003</v>
      </c>
      <c r="P143" s="10">
        <f t="shared" si="48"/>
        <v>33.072000000000003</v>
      </c>
      <c r="Q143" s="85">
        <f>SUM(N143:N145)</f>
        <v>58.423999999999999</v>
      </c>
      <c r="R143" s="85">
        <f>SUM(O143:O145)</f>
        <v>69.656000000000006</v>
      </c>
      <c r="S143" s="85">
        <f>SUM(P143:P145)</f>
        <v>69.656000000000006</v>
      </c>
      <c r="T143" s="85">
        <f>Q143+Q143*80%</f>
        <v>105.1632</v>
      </c>
      <c r="U143" s="85">
        <f>R143+R143*80%</f>
        <v>125.38079999999999</v>
      </c>
      <c r="V143" s="91">
        <f>S143+S143*80%</f>
        <v>125.38079999999999</v>
      </c>
      <c r="W143" s="1"/>
      <c r="X143" s="1"/>
      <c r="Y143" s="1"/>
      <c r="Z143" s="1"/>
    </row>
    <row r="144" spans="1:26" ht="15.75">
      <c r="A144" s="1"/>
      <c r="B144" s="67"/>
      <c r="C144" s="73"/>
      <c r="D144" s="73"/>
      <c r="E144" s="73"/>
      <c r="F144" s="12" t="s">
        <v>23</v>
      </c>
      <c r="G144" s="10">
        <v>3652</v>
      </c>
      <c r="H144" s="11">
        <v>0.01</v>
      </c>
      <c r="I144" s="11">
        <v>0.01</v>
      </c>
      <c r="J144" s="11">
        <v>0.01</v>
      </c>
      <c r="K144" s="11">
        <v>0.01</v>
      </c>
      <c r="L144" s="11">
        <v>0.01</v>
      </c>
      <c r="M144" s="11">
        <v>0.01</v>
      </c>
      <c r="N144" s="10">
        <f t="shared" si="46"/>
        <v>36.520000000000003</v>
      </c>
      <c r="O144" s="10">
        <f t="shared" si="47"/>
        <v>36.520000000000003</v>
      </c>
      <c r="P144" s="10">
        <f t="shared" si="48"/>
        <v>36.520000000000003</v>
      </c>
      <c r="Q144" s="73"/>
      <c r="R144" s="73"/>
      <c r="S144" s="73"/>
      <c r="T144" s="73"/>
      <c r="U144" s="73"/>
      <c r="V144" s="92"/>
      <c r="W144" s="1"/>
      <c r="X144" s="1"/>
      <c r="Y144" s="1"/>
      <c r="Z144" s="1"/>
    </row>
    <row r="145" spans="1:26" ht="15.75">
      <c r="A145" s="1"/>
      <c r="B145" s="67"/>
      <c r="C145" s="73"/>
      <c r="D145" s="73"/>
      <c r="E145" s="73"/>
      <c r="F145" s="12" t="s">
        <v>24</v>
      </c>
      <c r="G145" s="10">
        <v>64</v>
      </c>
      <c r="H145" s="11">
        <v>1E-3</v>
      </c>
      <c r="I145" s="11">
        <v>1E-3</v>
      </c>
      <c r="J145" s="11">
        <v>1E-3</v>
      </c>
      <c r="K145" s="11">
        <v>1E-3</v>
      </c>
      <c r="L145" s="11">
        <v>1E-3</v>
      </c>
      <c r="M145" s="11">
        <v>1E-3</v>
      </c>
      <c r="N145" s="10">
        <f t="shared" si="46"/>
        <v>6.4000000000000001E-2</v>
      </c>
      <c r="O145" s="10">
        <f t="shared" si="47"/>
        <v>6.4000000000000001E-2</v>
      </c>
      <c r="P145" s="10">
        <f t="shared" si="48"/>
        <v>6.4000000000000001E-2</v>
      </c>
      <c r="Q145" s="73"/>
      <c r="R145" s="73"/>
      <c r="S145" s="73"/>
      <c r="T145" s="73"/>
      <c r="U145" s="73"/>
      <c r="V145" s="92"/>
      <c r="W145" s="1"/>
      <c r="X145" s="1"/>
      <c r="Y145" s="1"/>
      <c r="Z145" s="1"/>
    </row>
    <row r="146" spans="1:26" ht="15.75">
      <c r="A146" s="1"/>
      <c r="B146" s="67" t="s">
        <v>84</v>
      </c>
      <c r="C146" s="73">
        <v>60</v>
      </c>
      <c r="D146" s="73">
        <v>60</v>
      </c>
      <c r="E146" s="73">
        <v>60</v>
      </c>
      <c r="F146" s="20" t="s">
        <v>85</v>
      </c>
      <c r="G146" s="10">
        <v>539</v>
      </c>
      <c r="H146" s="14">
        <v>3.3000000000000002E-2</v>
      </c>
      <c r="I146" s="14">
        <v>3.3000000000000002E-2</v>
      </c>
      <c r="J146" s="14">
        <v>3.3000000000000002E-2</v>
      </c>
      <c r="K146" s="14">
        <v>3.3000000000000002E-2</v>
      </c>
      <c r="L146" s="14">
        <v>3.3000000000000002E-2</v>
      </c>
      <c r="M146" s="14">
        <v>3.3000000000000002E-2</v>
      </c>
      <c r="N146" s="10">
        <f t="shared" si="46"/>
        <v>17.786999999999999</v>
      </c>
      <c r="O146" s="10">
        <f t="shared" si="47"/>
        <v>17.786999999999999</v>
      </c>
      <c r="P146" s="10">
        <f t="shared" si="48"/>
        <v>17.786999999999999</v>
      </c>
      <c r="Q146" s="85">
        <f>SUM(N146:N155)</f>
        <v>76.117000000000004</v>
      </c>
      <c r="R146" s="85">
        <f>SUM(O146:O155)</f>
        <v>76.117000000000004</v>
      </c>
      <c r="S146" s="85">
        <f>SUM(P146:P155)</f>
        <v>76.117000000000004</v>
      </c>
      <c r="T146" s="85">
        <f>Q146+Q146*80%</f>
        <v>137.01060000000001</v>
      </c>
      <c r="U146" s="85">
        <f>R146+R146*80%</f>
        <v>137.01060000000001</v>
      </c>
      <c r="V146" s="91">
        <f>S146+S146*80%</f>
        <v>137.01060000000001</v>
      </c>
      <c r="W146" s="1"/>
      <c r="X146" s="1"/>
      <c r="Y146" s="1"/>
      <c r="Z146" s="1"/>
    </row>
    <row r="147" spans="1:26" ht="31.5">
      <c r="A147" s="1"/>
      <c r="B147" s="67"/>
      <c r="C147" s="73"/>
      <c r="D147" s="73"/>
      <c r="E147" s="73"/>
      <c r="F147" s="20" t="s">
        <v>86</v>
      </c>
      <c r="G147" s="10">
        <v>539</v>
      </c>
      <c r="H147" s="14">
        <v>2E-3</v>
      </c>
      <c r="I147" s="14">
        <v>2E-3</v>
      </c>
      <c r="J147" s="14">
        <v>2E-3</v>
      </c>
      <c r="K147" s="14">
        <v>2E-3</v>
      </c>
      <c r="L147" s="14">
        <v>2E-3</v>
      </c>
      <c r="M147" s="14">
        <v>2E-3</v>
      </c>
      <c r="N147" s="10">
        <f t="shared" si="46"/>
        <v>1.0780000000000001</v>
      </c>
      <c r="O147" s="10">
        <f t="shared" si="47"/>
        <v>1.0780000000000001</v>
      </c>
      <c r="P147" s="10">
        <f t="shared" si="48"/>
        <v>1.0780000000000001</v>
      </c>
      <c r="Q147" s="85"/>
      <c r="R147" s="85"/>
      <c r="S147" s="85"/>
      <c r="T147" s="85"/>
      <c r="U147" s="85"/>
      <c r="V147" s="91"/>
      <c r="W147" s="1"/>
      <c r="X147" s="1"/>
      <c r="Y147" s="1"/>
      <c r="Z147" s="1"/>
    </row>
    <row r="148" spans="1:26" ht="15.75">
      <c r="A148" s="1"/>
      <c r="B148" s="67"/>
      <c r="C148" s="73"/>
      <c r="D148" s="73"/>
      <c r="E148" s="73"/>
      <c r="F148" s="20" t="s">
        <v>36</v>
      </c>
      <c r="G148" s="10">
        <v>437</v>
      </c>
      <c r="H148" s="14">
        <v>3.0000000000000001E-3</v>
      </c>
      <c r="I148" s="14">
        <v>3.0000000000000001E-3</v>
      </c>
      <c r="J148" s="14">
        <v>3.0000000000000001E-3</v>
      </c>
      <c r="K148" s="14">
        <v>3.0000000000000001E-3</v>
      </c>
      <c r="L148" s="14">
        <v>3.0000000000000001E-3</v>
      </c>
      <c r="M148" s="14">
        <v>3.0000000000000001E-3</v>
      </c>
      <c r="N148" s="10">
        <f t="shared" si="46"/>
        <v>1.3109999999999999</v>
      </c>
      <c r="O148" s="10">
        <f t="shared" si="47"/>
        <v>1.3109999999999999</v>
      </c>
      <c r="P148" s="10">
        <f t="shared" si="48"/>
        <v>1.3109999999999999</v>
      </c>
      <c r="Q148" s="85"/>
      <c r="R148" s="85"/>
      <c r="S148" s="85"/>
      <c r="T148" s="85"/>
      <c r="U148" s="85"/>
      <c r="V148" s="91"/>
      <c r="W148" s="1"/>
      <c r="X148" s="1"/>
      <c r="Y148" s="1"/>
      <c r="Z148" s="1"/>
    </row>
    <row r="149" spans="1:26" ht="15.75">
      <c r="A149" s="1"/>
      <c r="B149" s="67"/>
      <c r="C149" s="73"/>
      <c r="D149" s="73"/>
      <c r="E149" s="73"/>
      <c r="F149" s="20" t="s">
        <v>87</v>
      </c>
      <c r="G149" s="10">
        <v>3652</v>
      </c>
      <c r="H149" s="14">
        <v>2E-3</v>
      </c>
      <c r="I149" s="14">
        <v>2E-3</v>
      </c>
      <c r="J149" s="14">
        <v>2E-3</v>
      </c>
      <c r="K149" s="14">
        <v>2E-3</v>
      </c>
      <c r="L149" s="14">
        <v>2E-3</v>
      </c>
      <c r="M149" s="14">
        <v>2E-3</v>
      </c>
      <c r="N149" s="10">
        <f t="shared" si="46"/>
        <v>7.3040000000000003</v>
      </c>
      <c r="O149" s="10">
        <f t="shared" si="47"/>
        <v>7.3040000000000003</v>
      </c>
      <c r="P149" s="10">
        <f t="shared" si="48"/>
        <v>7.3040000000000003</v>
      </c>
      <c r="Q149" s="85"/>
      <c r="R149" s="85"/>
      <c r="S149" s="85"/>
      <c r="T149" s="85"/>
      <c r="U149" s="85"/>
      <c r="V149" s="91"/>
      <c r="W149" s="1"/>
      <c r="X149" s="1"/>
      <c r="Y149" s="1"/>
      <c r="Z149" s="1"/>
    </row>
    <row r="150" spans="1:26" ht="15.75">
      <c r="A150" s="1"/>
      <c r="B150" s="67"/>
      <c r="C150" s="73"/>
      <c r="D150" s="73"/>
      <c r="E150" s="73"/>
      <c r="F150" s="20" t="s">
        <v>88</v>
      </c>
      <c r="G150" s="10">
        <v>412</v>
      </c>
      <c r="H150" s="14">
        <v>2E-3</v>
      </c>
      <c r="I150" s="14">
        <v>2E-3</v>
      </c>
      <c r="J150" s="14">
        <v>2E-3</v>
      </c>
      <c r="K150" s="14">
        <v>2E-3</v>
      </c>
      <c r="L150" s="14">
        <v>2E-3</v>
      </c>
      <c r="M150" s="14">
        <v>2E-3</v>
      </c>
      <c r="N150" s="10">
        <f t="shared" si="46"/>
        <v>0.82399999999999995</v>
      </c>
      <c r="O150" s="10">
        <f t="shared" si="47"/>
        <v>0.82399999999999995</v>
      </c>
      <c r="P150" s="10">
        <f t="shared" si="48"/>
        <v>0.82399999999999995</v>
      </c>
      <c r="Q150" s="85"/>
      <c r="R150" s="85"/>
      <c r="S150" s="85"/>
      <c r="T150" s="85"/>
      <c r="U150" s="85"/>
      <c r="V150" s="91"/>
      <c r="W150" s="1"/>
      <c r="X150" s="1"/>
      <c r="Y150" s="1"/>
      <c r="Z150" s="1"/>
    </row>
    <row r="151" spans="1:26" ht="15.75">
      <c r="A151" s="1"/>
      <c r="B151" s="67"/>
      <c r="C151" s="73"/>
      <c r="D151" s="73"/>
      <c r="E151" s="73"/>
      <c r="F151" s="20" t="s">
        <v>24</v>
      </c>
      <c r="G151" s="10">
        <v>64</v>
      </c>
      <c r="H151" s="14">
        <v>1E-3</v>
      </c>
      <c r="I151" s="14">
        <v>1E-3</v>
      </c>
      <c r="J151" s="14">
        <v>1E-3</v>
      </c>
      <c r="K151" s="14">
        <v>1E-3</v>
      </c>
      <c r="L151" s="14">
        <v>1E-3</v>
      </c>
      <c r="M151" s="14">
        <v>1E-3</v>
      </c>
      <c r="N151" s="10">
        <f t="shared" si="46"/>
        <v>6.4000000000000001E-2</v>
      </c>
      <c r="O151" s="10">
        <f t="shared" si="47"/>
        <v>6.4000000000000001E-2</v>
      </c>
      <c r="P151" s="10">
        <f t="shared" si="48"/>
        <v>6.4000000000000001E-2</v>
      </c>
      <c r="Q151" s="85"/>
      <c r="R151" s="85"/>
      <c r="S151" s="85"/>
      <c r="T151" s="85"/>
      <c r="U151" s="85"/>
      <c r="V151" s="91"/>
      <c r="W151" s="1"/>
      <c r="X151" s="1"/>
      <c r="Y151" s="1"/>
      <c r="Z151" s="1"/>
    </row>
    <row r="152" spans="1:26" ht="15.75">
      <c r="A152" s="1"/>
      <c r="B152" s="67"/>
      <c r="C152" s="73"/>
      <c r="D152" s="73"/>
      <c r="E152" s="73"/>
      <c r="F152" s="20" t="s">
        <v>108</v>
      </c>
      <c r="G152" s="10">
        <v>5693</v>
      </c>
      <c r="H152" s="14">
        <v>1E-3</v>
      </c>
      <c r="I152" s="14">
        <v>1E-3</v>
      </c>
      <c r="J152" s="14">
        <v>1E-3</v>
      </c>
      <c r="K152" s="14">
        <v>1E-3</v>
      </c>
      <c r="L152" s="14">
        <v>1E-3</v>
      </c>
      <c r="M152" s="14">
        <v>1E-3</v>
      </c>
      <c r="N152" s="10">
        <f t="shared" si="46"/>
        <v>5.6929999999999996</v>
      </c>
      <c r="O152" s="10">
        <f t="shared" si="47"/>
        <v>5.6929999999999996</v>
      </c>
      <c r="P152" s="10">
        <f t="shared" si="48"/>
        <v>5.6929999999999996</v>
      </c>
      <c r="Q152" s="85"/>
      <c r="R152" s="85"/>
      <c r="S152" s="85"/>
      <c r="T152" s="85"/>
      <c r="U152" s="85"/>
      <c r="V152" s="91"/>
      <c r="W152" s="1"/>
      <c r="X152" s="1"/>
      <c r="Y152" s="1"/>
      <c r="Z152" s="1"/>
    </row>
    <row r="153" spans="1:26" ht="15.75">
      <c r="A153" s="1"/>
      <c r="B153" s="67"/>
      <c r="C153" s="73"/>
      <c r="D153" s="73"/>
      <c r="E153" s="73"/>
      <c r="F153" s="20" t="s">
        <v>90</v>
      </c>
      <c r="G153" s="10">
        <v>1423</v>
      </c>
      <c r="H153" s="14">
        <v>2.8000000000000001E-2</v>
      </c>
      <c r="I153" s="14">
        <v>2.8000000000000001E-2</v>
      </c>
      <c r="J153" s="14">
        <v>2.8000000000000001E-2</v>
      </c>
      <c r="K153" s="14">
        <v>2.8000000000000001E-2</v>
      </c>
      <c r="L153" s="14">
        <v>2.8000000000000001E-2</v>
      </c>
      <c r="M153" s="14">
        <v>2.8000000000000001E-2</v>
      </c>
      <c r="N153" s="10">
        <f t="shared" si="46"/>
        <v>39.844000000000001</v>
      </c>
      <c r="O153" s="10">
        <f t="shared" si="47"/>
        <v>39.844000000000001</v>
      </c>
      <c r="P153" s="10">
        <f t="shared" si="48"/>
        <v>39.844000000000001</v>
      </c>
      <c r="Q153" s="85"/>
      <c r="R153" s="85"/>
      <c r="S153" s="85"/>
      <c r="T153" s="85"/>
      <c r="U153" s="85"/>
      <c r="V153" s="91"/>
      <c r="W153" s="1"/>
      <c r="X153" s="1"/>
      <c r="Y153" s="1"/>
      <c r="Z153" s="1"/>
    </row>
    <row r="154" spans="1:26" ht="15.75">
      <c r="A154" s="1"/>
      <c r="B154" s="67"/>
      <c r="C154" s="73"/>
      <c r="D154" s="73"/>
      <c r="E154" s="73"/>
      <c r="F154" s="20" t="s">
        <v>91</v>
      </c>
      <c r="G154" s="10">
        <v>6000</v>
      </c>
      <c r="H154" s="38">
        <v>2.9999999999999997E-4</v>
      </c>
      <c r="I154" s="38">
        <v>2.9999999999999997E-4</v>
      </c>
      <c r="J154" s="38">
        <v>2.9999999999999997E-4</v>
      </c>
      <c r="K154" s="38">
        <v>2.9999999999999997E-4</v>
      </c>
      <c r="L154" s="38">
        <v>2.9999999999999997E-4</v>
      </c>
      <c r="M154" s="38">
        <v>2.9999999999999997E-4</v>
      </c>
      <c r="N154" s="10">
        <f t="shared" si="46"/>
        <v>1.8</v>
      </c>
      <c r="O154" s="10">
        <f t="shared" si="47"/>
        <v>1.8</v>
      </c>
      <c r="P154" s="10">
        <f t="shared" si="48"/>
        <v>1.8</v>
      </c>
      <c r="Q154" s="85"/>
      <c r="R154" s="85"/>
      <c r="S154" s="85"/>
      <c r="T154" s="85"/>
      <c r="U154" s="85"/>
      <c r="V154" s="91"/>
      <c r="W154" s="1"/>
      <c r="X154" s="1"/>
      <c r="Y154" s="1"/>
      <c r="Z154" s="1"/>
    </row>
    <row r="155" spans="1:26" ht="31.5">
      <c r="A155" s="1"/>
      <c r="B155" s="67"/>
      <c r="C155" s="73"/>
      <c r="D155" s="73"/>
      <c r="E155" s="73"/>
      <c r="F155" s="20" t="s">
        <v>92</v>
      </c>
      <c r="G155" s="10">
        <v>412</v>
      </c>
      <c r="H155" s="14">
        <v>1E-3</v>
      </c>
      <c r="I155" s="14">
        <v>1E-3</v>
      </c>
      <c r="J155" s="14">
        <v>1E-3</v>
      </c>
      <c r="K155" s="14">
        <v>1E-3</v>
      </c>
      <c r="L155" s="14">
        <v>1E-3</v>
      </c>
      <c r="M155" s="14">
        <v>1E-3</v>
      </c>
      <c r="N155" s="10">
        <f t="shared" si="46"/>
        <v>0.41199999999999998</v>
      </c>
      <c r="O155" s="10">
        <f t="shared" si="47"/>
        <v>0.41199999999999998</v>
      </c>
      <c r="P155" s="10">
        <f t="shared" si="48"/>
        <v>0.41199999999999998</v>
      </c>
      <c r="Q155" s="85"/>
      <c r="R155" s="85"/>
      <c r="S155" s="85"/>
      <c r="T155" s="85"/>
      <c r="U155" s="85"/>
      <c r="V155" s="91"/>
      <c r="W155" s="1"/>
      <c r="X155" s="1"/>
      <c r="Y155" s="1"/>
      <c r="Z155" s="1"/>
    </row>
    <row r="156" spans="1:26" ht="15.75">
      <c r="A156" s="1"/>
      <c r="B156" s="67" t="s">
        <v>93</v>
      </c>
      <c r="C156" s="73">
        <v>200</v>
      </c>
      <c r="D156" s="73">
        <v>200</v>
      </c>
      <c r="E156" s="73">
        <v>200</v>
      </c>
      <c r="F156" s="12" t="s">
        <v>94</v>
      </c>
      <c r="G156" s="10">
        <v>2000</v>
      </c>
      <c r="H156" s="33">
        <v>0.02</v>
      </c>
      <c r="I156" s="33">
        <v>0.02</v>
      </c>
      <c r="J156" s="33">
        <v>0.02</v>
      </c>
      <c r="K156" s="33">
        <v>0.02</v>
      </c>
      <c r="L156" s="33">
        <v>0.02</v>
      </c>
      <c r="M156" s="33">
        <v>0.02</v>
      </c>
      <c r="N156" s="10">
        <f t="shared" si="46"/>
        <v>40</v>
      </c>
      <c r="O156" s="10">
        <f t="shared" si="47"/>
        <v>40</v>
      </c>
      <c r="P156" s="10">
        <f t="shared" si="48"/>
        <v>40</v>
      </c>
      <c r="Q156" s="85">
        <f>SUM(N156:N158)</f>
        <v>51.24</v>
      </c>
      <c r="R156" s="85">
        <f>SUM(O156:O158)</f>
        <v>51.24</v>
      </c>
      <c r="S156" s="85">
        <f>SUM(P156:P158)</f>
        <v>51.24</v>
      </c>
      <c r="T156" s="85">
        <f>Q156+Q156*80%</f>
        <v>92.231999999999999</v>
      </c>
      <c r="U156" s="85">
        <f>R156+R156*80%</f>
        <v>92.231999999999999</v>
      </c>
      <c r="V156" s="91">
        <f>S156+S156*80%</f>
        <v>92.231999999999999</v>
      </c>
      <c r="W156" s="1"/>
      <c r="X156" s="1"/>
      <c r="Y156" s="1"/>
      <c r="Z156" s="1"/>
    </row>
    <row r="157" spans="1:26" ht="15.75">
      <c r="A157" s="1"/>
      <c r="B157" s="67"/>
      <c r="C157" s="73"/>
      <c r="D157" s="73"/>
      <c r="E157" s="73"/>
      <c r="F157" s="31" t="s">
        <v>36</v>
      </c>
      <c r="G157" s="10">
        <v>437</v>
      </c>
      <c r="H157" s="11">
        <v>0.02</v>
      </c>
      <c r="I157" s="14">
        <v>0.02</v>
      </c>
      <c r="J157" s="11">
        <v>0.02</v>
      </c>
      <c r="K157" s="11">
        <v>0.02</v>
      </c>
      <c r="L157" s="14">
        <v>0.02</v>
      </c>
      <c r="M157" s="11">
        <v>0.02</v>
      </c>
      <c r="N157" s="10">
        <f t="shared" si="46"/>
        <v>8.74</v>
      </c>
      <c r="O157" s="10">
        <f t="shared" si="47"/>
        <v>8.74</v>
      </c>
      <c r="P157" s="10">
        <f t="shared" si="48"/>
        <v>8.74</v>
      </c>
      <c r="Q157" s="85"/>
      <c r="R157" s="85"/>
      <c r="S157" s="85"/>
      <c r="T157" s="85"/>
      <c r="U157" s="85"/>
      <c r="V157" s="91"/>
      <c r="W157" s="1"/>
      <c r="X157" s="1"/>
      <c r="Y157" s="1"/>
      <c r="Z157" s="1"/>
    </row>
    <row r="158" spans="1:26" ht="15.75">
      <c r="A158" s="1"/>
      <c r="B158" s="67"/>
      <c r="C158" s="73"/>
      <c r="D158" s="73"/>
      <c r="E158" s="73"/>
      <c r="F158" s="12" t="s">
        <v>95</v>
      </c>
      <c r="G158" s="10">
        <v>2500</v>
      </c>
      <c r="H158" s="11">
        <v>1E-3</v>
      </c>
      <c r="I158" s="11">
        <v>1E-3</v>
      </c>
      <c r="J158" s="11">
        <v>1E-3</v>
      </c>
      <c r="K158" s="11">
        <v>1E-3</v>
      </c>
      <c r="L158" s="11">
        <v>1E-3</v>
      </c>
      <c r="M158" s="11">
        <v>1E-3</v>
      </c>
      <c r="N158" s="10">
        <f t="shared" si="46"/>
        <v>2.5</v>
      </c>
      <c r="O158" s="10">
        <f t="shared" si="47"/>
        <v>2.5</v>
      </c>
      <c r="P158" s="10">
        <f t="shared" si="48"/>
        <v>2.5</v>
      </c>
      <c r="Q158" s="85"/>
      <c r="R158" s="85"/>
      <c r="S158" s="85"/>
      <c r="T158" s="85"/>
      <c r="U158" s="85"/>
      <c r="V158" s="91"/>
      <c r="W158" s="1"/>
      <c r="X158" s="1"/>
      <c r="Y158" s="1"/>
      <c r="Z158" s="1"/>
    </row>
    <row r="159" spans="1:26" ht="15.75">
      <c r="A159" s="1"/>
      <c r="B159" s="17" t="s">
        <v>51</v>
      </c>
      <c r="C159" s="11">
        <v>20</v>
      </c>
      <c r="D159" s="11">
        <v>35</v>
      </c>
      <c r="E159" s="11">
        <v>40</v>
      </c>
      <c r="F159" s="15" t="s">
        <v>62</v>
      </c>
      <c r="G159" s="10">
        <v>425</v>
      </c>
      <c r="H159" s="14">
        <v>0.02</v>
      </c>
      <c r="I159" s="11">
        <v>3.5000000000000003E-2</v>
      </c>
      <c r="J159" s="14">
        <v>0.04</v>
      </c>
      <c r="K159" s="14">
        <v>0.02</v>
      </c>
      <c r="L159" s="11">
        <v>3.5000000000000003E-2</v>
      </c>
      <c r="M159" s="14">
        <v>0.04</v>
      </c>
      <c r="N159" s="10">
        <f t="shared" si="46"/>
        <v>8.5</v>
      </c>
      <c r="O159" s="10">
        <f t="shared" si="47"/>
        <v>14.875</v>
      </c>
      <c r="P159" s="10">
        <f t="shared" si="48"/>
        <v>17</v>
      </c>
      <c r="Q159" s="10">
        <f>SUM(N159)</f>
        <v>8.5</v>
      </c>
      <c r="R159" s="10">
        <f>SUM(O159)</f>
        <v>14.875</v>
      </c>
      <c r="S159" s="10">
        <f>SUM(P159)</f>
        <v>17</v>
      </c>
      <c r="T159" s="31">
        <f>Q159+Q159*80%</f>
        <v>15.3</v>
      </c>
      <c r="U159" s="31">
        <f>R159+R159*80%</f>
        <v>26.774999999999999</v>
      </c>
      <c r="V159" s="32">
        <f>S159+S159*80%</f>
        <v>30.6</v>
      </c>
      <c r="W159" s="1"/>
      <c r="X159" s="1"/>
      <c r="Y159" s="1"/>
      <c r="Z159" s="1"/>
    </row>
    <row r="160" spans="1:26" ht="15.75">
      <c r="A160" s="1"/>
      <c r="B160" s="17"/>
      <c r="C160" s="11"/>
      <c r="D160" s="11"/>
      <c r="E160" s="11"/>
      <c r="F160" s="18"/>
      <c r="G160" s="10"/>
      <c r="H160" s="14"/>
      <c r="I160" s="11"/>
      <c r="J160" s="14"/>
      <c r="K160" s="14"/>
      <c r="L160" s="14"/>
      <c r="M160" s="14"/>
      <c r="N160" s="10"/>
      <c r="O160" s="10"/>
      <c r="P160" s="10"/>
      <c r="Q160" s="29">
        <f>SUM(Q136:Q159)</f>
        <v>394.87200000000001</v>
      </c>
      <c r="R160" s="29">
        <f t="shared" ref="R160:V160" si="49">SUM(R136:R159)</f>
        <v>461.28300000000002</v>
      </c>
      <c r="S160" s="29">
        <f t="shared" si="49"/>
        <v>463.40800000000002</v>
      </c>
      <c r="T160" s="29">
        <f t="shared" si="49"/>
        <v>710.76959999999997</v>
      </c>
      <c r="U160" s="29">
        <f t="shared" si="49"/>
        <v>830.30939999999998</v>
      </c>
      <c r="V160" s="30">
        <f t="shared" si="49"/>
        <v>834.13440000000003</v>
      </c>
      <c r="W160" s="1"/>
      <c r="X160" s="1"/>
      <c r="Y160" s="1"/>
      <c r="Z160" s="1"/>
    </row>
    <row r="161" spans="1:26" ht="15.75">
      <c r="A161" s="1"/>
      <c r="B161" s="56" t="s">
        <v>63</v>
      </c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8"/>
      <c r="W161" s="1"/>
      <c r="X161" s="1"/>
      <c r="Y161" s="1"/>
      <c r="Z161" s="1"/>
    </row>
    <row r="162" spans="1:26" ht="15.75">
      <c r="A162" s="1"/>
      <c r="B162" s="68" t="s">
        <v>109</v>
      </c>
      <c r="C162" s="73">
        <v>60</v>
      </c>
      <c r="D162" s="73">
        <v>80</v>
      </c>
      <c r="E162" s="73">
        <v>100</v>
      </c>
      <c r="F162" s="12" t="s">
        <v>65</v>
      </c>
      <c r="G162" s="10">
        <v>140</v>
      </c>
      <c r="H162" s="14">
        <v>4.3999999999999997E-2</v>
      </c>
      <c r="I162" s="10">
        <v>6.3E-2</v>
      </c>
      <c r="J162" s="10">
        <v>6.3E-2</v>
      </c>
      <c r="K162" s="14">
        <v>3.5000000000000003E-2</v>
      </c>
      <c r="L162" s="14">
        <v>0.05</v>
      </c>
      <c r="M162" s="14">
        <v>0.05</v>
      </c>
      <c r="N162" s="10">
        <f>H162*G162</f>
        <v>6.16</v>
      </c>
      <c r="O162" s="10">
        <f>I162*G162</f>
        <v>8.82</v>
      </c>
      <c r="P162" s="10">
        <f>J162*G162</f>
        <v>8.82</v>
      </c>
      <c r="Q162" s="85">
        <f>SUM(N162:N165)</f>
        <v>17.942</v>
      </c>
      <c r="R162" s="85">
        <f>SUM(O162:O165)</f>
        <v>23.213999999999999</v>
      </c>
      <c r="S162" s="85">
        <f>SUM(P162:P165)</f>
        <v>23.213999999999999</v>
      </c>
      <c r="T162" s="73">
        <f>Q162+Q162*80%</f>
        <v>32.2956</v>
      </c>
      <c r="U162" s="85">
        <f>R162+R162*80%</f>
        <v>41.785200000000003</v>
      </c>
      <c r="V162" s="91">
        <f>S162+S162*80%</f>
        <v>41.785200000000003</v>
      </c>
      <c r="W162" s="1"/>
      <c r="X162" s="1"/>
      <c r="Y162" s="1"/>
      <c r="Z162" s="1"/>
    </row>
    <row r="163" spans="1:26" ht="15.75">
      <c r="A163" s="1"/>
      <c r="B163" s="69"/>
      <c r="C163" s="73"/>
      <c r="D163" s="73"/>
      <c r="E163" s="73"/>
      <c r="F163" s="12" t="s">
        <v>24</v>
      </c>
      <c r="G163" s="10">
        <v>64</v>
      </c>
      <c r="H163" s="11">
        <v>1E-3</v>
      </c>
      <c r="I163" s="11">
        <v>1E-3</v>
      </c>
      <c r="J163" s="11">
        <v>1E-3</v>
      </c>
      <c r="K163" s="11">
        <v>1E-3</v>
      </c>
      <c r="L163" s="11">
        <v>1E-3</v>
      </c>
      <c r="M163" s="11">
        <v>1E-3</v>
      </c>
      <c r="N163" s="10">
        <f t="shared" ref="N163:N174" si="50">H163*G163</f>
        <v>6.4000000000000001E-2</v>
      </c>
      <c r="O163" s="10">
        <f t="shared" ref="O163:O174" si="51">I163*G163</f>
        <v>6.4000000000000001E-2</v>
      </c>
      <c r="P163" s="10">
        <f t="shared" ref="P163:P174" si="52">J163*G163</f>
        <v>6.4000000000000001E-2</v>
      </c>
      <c r="Q163" s="73"/>
      <c r="R163" s="73"/>
      <c r="S163" s="73"/>
      <c r="T163" s="73"/>
      <c r="U163" s="85"/>
      <c r="V163" s="91"/>
      <c r="W163" s="1"/>
      <c r="X163" s="1"/>
      <c r="Y163" s="1"/>
      <c r="Z163" s="1"/>
    </row>
    <row r="164" spans="1:26" ht="15.75">
      <c r="A164" s="1"/>
      <c r="B164" s="69"/>
      <c r="C164" s="73"/>
      <c r="D164" s="73"/>
      <c r="E164" s="73"/>
      <c r="F164" s="44" t="s">
        <v>66</v>
      </c>
      <c r="G164" s="10">
        <v>2600</v>
      </c>
      <c r="H164" s="11">
        <v>3.0000000000000001E-3</v>
      </c>
      <c r="I164" s="11">
        <v>3.0000000000000001E-3</v>
      </c>
      <c r="J164" s="11">
        <v>3.0000000000000001E-3</v>
      </c>
      <c r="K164" s="11">
        <v>4.0000000000000001E-3</v>
      </c>
      <c r="L164" s="11">
        <v>4.0000000000000001E-3</v>
      </c>
      <c r="M164" s="11">
        <v>4.0000000000000001E-3</v>
      </c>
      <c r="N164" s="10">
        <f t="shared" si="50"/>
        <v>7.8</v>
      </c>
      <c r="O164" s="10">
        <f t="shared" si="51"/>
        <v>7.8</v>
      </c>
      <c r="P164" s="10">
        <f t="shared" si="52"/>
        <v>7.8</v>
      </c>
      <c r="Q164" s="73"/>
      <c r="R164" s="73"/>
      <c r="S164" s="73"/>
      <c r="T164" s="73"/>
      <c r="U164" s="85"/>
      <c r="V164" s="91"/>
      <c r="W164" s="1"/>
      <c r="X164" s="1"/>
      <c r="Y164" s="1"/>
      <c r="Z164" s="1"/>
    </row>
    <row r="165" spans="1:26" ht="15.75">
      <c r="A165" s="1"/>
      <c r="B165" s="70"/>
      <c r="C165" s="73"/>
      <c r="D165" s="73"/>
      <c r="E165" s="73"/>
      <c r="F165" s="12" t="s">
        <v>42</v>
      </c>
      <c r="G165" s="10">
        <v>653</v>
      </c>
      <c r="H165" s="11">
        <v>6.0000000000000001E-3</v>
      </c>
      <c r="I165" s="11">
        <v>0.01</v>
      </c>
      <c r="J165" s="11">
        <v>0.01</v>
      </c>
      <c r="K165" s="11">
        <v>6.0000000000000001E-3</v>
      </c>
      <c r="L165" s="11">
        <v>0.01</v>
      </c>
      <c r="M165" s="11">
        <v>0.01</v>
      </c>
      <c r="N165" s="10">
        <f t="shared" si="50"/>
        <v>3.9180000000000001</v>
      </c>
      <c r="O165" s="10">
        <f t="shared" si="51"/>
        <v>6.53</v>
      </c>
      <c r="P165" s="10">
        <f t="shared" si="52"/>
        <v>6.53</v>
      </c>
      <c r="Q165" s="73"/>
      <c r="R165" s="73"/>
      <c r="S165" s="73"/>
      <c r="T165" s="73"/>
      <c r="U165" s="85"/>
      <c r="V165" s="91"/>
      <c r="W165" s="1"/>
      <c r="X165" s="1"/>
      <c r="Y165" s="1"/>
      <c r="Z165" s="1"/>
    </row>
    <row r="166" spans="1:26" ht="15.75">
      <c r="A166" s="1"/>
      <c r="B166" s="67" t="s">
        <v>67</v>
      </c>
      <c r="C166" s="73" t="s">
        <v>68</v>
      </c>
      <c r="D166" s="73" t="s">
        <v>69</v>
      </c>
      <c r="E166" s="73" t="s">
        <v>69</v>
      </c>
      <c r="F166" s="12" t="s">
        <v>70</v>
      </c>
      <c r="G166" s="10">
        <v>2500</v>
      </c>
      <c r="H166" s="14">
        <v>0.05</v>
      </c>
      <c r="I166" s="14">
        <v>0.05</v>
      </c>
      <c r="J166" s="14">
        <v>0.05</v>
      </c>
      <c r="K166" s="14">
        <v>3.1E-2</v>
      </c>
      <c r="L166" s="14">
        <v>3.1E-2</v>
      </c>
      <c r="M166" s="14">
        <v>3.1E-2</v>
      </c>
      <c r="N166" s="10">
        <f t="shared" si="50"/>
        <v>125</v>
      </c>
      <c r="O166" s="10">
        <f t="shared" si="51"/>
        <v>125</v>
      </c>
      <c r="P166" s="10">
        <f t="shared" si="52"/>
        <v>125</v>
      </c>
      <c r="Q166" s="85">
        <f>SUM(N166:N170)</f>
        <v>138.78100000000001</v>
      </c>
      <c r="R166" s="85">
        <f>SUM(O166:O170)</f>
        <v>141.99199999999999</v>
      </c>
      <c r="S166" s="85">
        <f>SUM(P166:P170)</f>
        <v>141.99199999999999</v>
      </c>
      <c r="T166" s="73">
        <f>Q166+Q166*80%</f>
        <v>249.8058</v>
      </c>
      <c r="U166" s="85">
        <f>R166+R166*80%</f>
        <v>255.5856</v>
      </c>
      <c r="V166" s="91">
        <f>S166+S166*80%</f>
        <v>255.5856</v>
      </c>
      <c r="W166" s="1"/>
      <c r="X166" s="1"/>
      <c r="Y166" s="1"/>
      <c r="Z166" s="1"/>
    </row>
    <row r="167" spans="1:26" ht="15.75">
      <c r="A167" s="1"/>
      <c r="B167" s="67"/>
      <c r="C167" s="73"/>
      <c r="D167" s="73"/>
      <c r="E167" s="73"/>
      <c r="F167" s="12" t="s">
        <v>71</v>
      </c>
      <c r="G167" s="10">
        <v>365</v>
      </c>
      <c r="H167" s="14">
        <v>5.0000000000000001E-3</v>
      </c>
      <c r="I167" s="14">
        <v>6.0000000000000001E-3</v>
      </c>
      <c r="J167" s="14">
        <v>6.0000000000000001E-3</v>
      </c>
      <c r="K167" s="14">
        <v>5.0000000000000001E-3</v>
      </c>
      <c r="L167" s="14">
        <v>6.0000000000000001E-3</v>
      </c>
      <c r="M167" s="14">
        <v>6.0000000000000001E-3</v>
      </c>
      <c r="N167" s="10">
        <f t="shared" si="50"/>
        <v>1.825</v>
      </c>
      <c r="O167" s="10">
        <f t="shared" si="51"/>
        <v>2.19</v>
      </c>
      <c r="P167" s="10">
        <f t="shared" si="52"/>
        <v>2.19</v>
      </c>
      <c r="Q167" s="85"/>
      <c r="R167" s="85"/>
      <c r="S167" s="85"/>
      <c r="T167" s="73"/>
      <c r="U167" s="85"/>
      <c r="V167" s="91"/>
      <c r="W167" s="1"/>
      <c r="X167" s="1"/>
      <c r="Y167" s="1"/>
      <c r="Z167" s="1"/>
    </row>
    <row r="168" spans="1:26" ht="15.75">
      <c r="A168" s="1"/>
      <c r="B168" s="67"/>
      <c r="C168" s="73"/>
      <c r="D168" s="73"/>
      <c r="E168" s="73"/>
      <c r="F168" s="12" t="s">
        <v>55</v>
      </c>
      <c r="G168" s="10">
        <v>149</v>
      </c>
      <c r="H168" s="11">
        <v>1.7000000000000001E-2</v>
      </c>
      <c r="I168" s="11">
        <v>2.1999999999999999E-2</v>
      </c>
      <c r="J168" s="11">
        <v>2.1999999999999999E-2</v>
      </c>
      <c r="K168" s="11">
        <v>1.4999999999999999E-2</v>
      </c>
      <c r="L168" s="11">
        <v>1.7999999999999999E-2</v>
      </c>
      <c r="M168" s="11">
        <v>1.7999999999999999E-2</v>
      </c>
      <c r="N168" s="10">
        <f t="shared" si="50"/>
        <v>2.5329999999999999</v>
      </c>
      <c r="O168" s="10">
        <f t="shared" si="51"/>
        <v>3.278</v>
      </c>
      <c r="P168" s="10">
        <f t="shared" si="52"/>
        <v>3.278</v>
      </c>
      <c r="Q168" s="85"/>
      <c r="R168" s="85"/>
      <c r="S168" s="85"/>
      <c r="T168" s="73"/>
      <c r="U168" s="85"/>
      <c r="V168" s="91"/>
      <c r="W168" s="1"/>
      <c r="X168" s="1"/>
      <c r="Y168" s="1"/>
      <c r="Z168" s="1"/>
    </row>
    <row r="169" spans="1:26" ht="15.75">
      <c r="A169" s="1"/>
      <c r="B169" s="67"/>
      <c r="C169" s="73"/>
      <c r="D169" s="73"/>
      <c r="E169" s="73"/>
      <c r="F169" s="12" t="s">
        <v>45</v>
      </c>
      <c r="G169" s="10">
        <v>191</v>
      </c>
      <c r="H169" s="11">
        <v>4.9000000000000002E-2</v>
      </c>
      <c r="I169" s="14">
        <v>0.06</v>
      </c>
      <c r="J169" s="14">
        <v>0.06</v>
      </c>
      <c r="K169" s="14">
        <v>3.5999999999999997E-2</v>
      </c>
      <c r="L169" s="14">
        <v>4.4999999999999998E-2</v>
      </c>
      <c r="M169" s="14">
        <v>4.4999999999999998E-2</v>
      </c>
      <c r="N169" s="10">
        <f t="shared" si="50"/>
        <v>9.359</v>
      </c>
      <c r="O169" s="10">
        <f t="shared" si="51"/>
        <v>11.46</v>
      </c>
      <c r="P169" s="10">
        <f t="shared" si="52"/>
        <v>11.46</v>
      </c>
      <c r="Q169" s="85"/>
      <c r="R169" s="85"/>
      <c r="S169" s="85"/>
      <c r="T169" s="73"/>
      <c r="U169" s="85"/>
      <c r="V169" s="91"/>
      <c r="W169" s="1"/>
      <c r="X169" s="1"/>
      <c r="Y169" s="1"/>
      <c r="Z169" s="1"/>
    </row>
    <row r="170" spans="1:26" ht="15.75">
      <c r="A170" s="1"/>
      <c r="B170" s="67"/>
      <c r="C170" s="73"/>
      <c r="D170" s="73"/>
      <c r="E170" s="73"/>
      <c r="F170" s="12" t="s">
        <v>24</v>
      </c>
      <c r="G170" s="10">
        <v>64</v>
      </c>
      <c r="H170" s="11">
        <v>1E-3</v>
      </c>
      <c r="I170" s="11">
        <v>1E-3</v>
      </c>
      <c r="J170" s="11">
        <v>1E-3</v>
      </c>
      <c r="K170" s="11">
        <v>1E-3</v>
      </c>
      <c r="L170" s="11">
        <v>1E-3</v>
      </c>
      <c r="M170" s="11">
        <v>1E-3</v>
      </c>
      <c r="N170" s="10">
        <f t="shared" si="50"/>
        <v>6.4000000000000001E-2</v>
      </c>
      <c r="O170" s="10">
        <f t="shared" si="51"/>
        <v>6.4000000000000001E-2</v>
      </c>
      <c r="P170" s="10">
        <f t="shared" si="52"/>
        <v>6.4000000000000001E-2</v>
      </c>
      <c r="Q170" s="85"/>
      <c r="R170" s="85"/>
      <c r="S170" s="85"/>
      <c r="T170" s="73"/>
      <c r="U170" s="85"/>
      <c r="V170" s="91"/>
      <c r="W170" s="1"/>
      <c r="X170" s="1"/>
      <c r="Y170" s="1"/>
      <c r="Z170" s="1"/>
    </row>
    <row r="171" spans="1:26" ht="15.75">
      <c r="A171" s="1"/>
      <c r="B171" s="67" t="s">
        <v>110</v>
      </c>
      <c r="C171" s="73" t="s">
        <v>34</v>
      </c>
      <c r="D171" s="73" t="s">
        <v>34</v>
      </c>
      <c r="E171" s="73" t="s">
        <v>34</v>
      </c>
      <c r="F171" s="15" t="s">
        <v>35</v>
      </c>
      <c r="G171" s="10">
        <v>4822</v>
      </c>
      <c r="H171" s="11">
        <v>1E-3</v>
      </c>
      <c r="I171" s="11">
        <v>1E-3</v>
      </c>
      <c r="J171" s="11">
        <v>1E-3</v>
      </c>
      <c r="K171" s="11">
        <v>1E-3</v>
      </c>
      <c r="L171" s="11">
        <v>1E-3</v>
      </c>
      <c r="M171" s="11">
        <v>1E-3</v>
      </c>
      <c r="N171" s="10">
        <f t="shared" si="50"/>
        <v>4.8220000000000001</v>
      </c>
      <c r="O171" s="10">
        <f t="shared" si="51"/>
        <v>4.8220000000000001</v>
      </c>
      <c r="P171" s="10">
        <f t="shared" si="52"/>
        <v>4.8220000000000001</v>
      </c>
      <c r="Q171" s="85">
        <f>SUM(N171:N173)</f>
        <v>16.835000000000001</v>
      </c>
      <c r="R171" s="85">
        <f>SUM(O171:O173)</f>
        <v>16.835000000000001</v>
      </c>
      <c r="S171" s="85">
        <f>SUM(P171:P173)</f>
        <v>16.835000000000001</v>
      </c>
      <c r="T171" s="85">
        <f>Q171+Q171*80%</f>
        <v>30.303000000000001</v>
      </c>
      <c r="U171" s="85">
        <f>R171+R171*80%</f>
        <v>30.303000000000001</v>
      </c>
      <c r="V171" s="91">
        <f>S171+S171*80%</f>
        <v>30.303000000000001</v>
      </c>
      <c r="W171" s="1"/>
      <c r="X171" s="1"/>
      <c r="Y171" s="1"/>
      <c r="Z171" s="1"/>
    </row>
    <row r="172" spans="1:26" ht="15.75">
      <c r="A172" s="1"/>
      <c r="B172" s="67"/>
      <c r="C172" s="73"/>
      <c r="D172" s="73"/>
      <c r="E172" s="73"/>
      <c r="F172" s="15" t="s">
        <v>111</v>
      </c>
      <c r="G172" s="10">
        <v>468</v>
      </c>
      <c r="H172" s="11">
        <v>2.1000000000000001E-2</v>
      </c>
      <c r="I172" s="11">
        <v>2.1000000000000001E-2</v>
      </c>
      <c r="J172" s="11">
        <v>2.1000000000000001E-2</v>
      </c>
      <c r="K172" s="11">
        <v>0.02</v>
      </c>
      <c r="L172" s="11">
        <v>0.02</v>
      </c>
      <c r="M172" s="11">
        <v>0.02</v>
      </c>
      <c r="N172" s="10">
        <f t="shared" si="50"/>
        <v>9.8279999999999994</v>
      </c>
      <c r="O172" s="10">
        <f t="shared" si="51"/>
        <v>9.8279999999999994</v>
      </c>
      <c r="P172" s="10">
        <f t="shared" si="52"/>
        <v>9.8279999999999994</v>
      </c>
      <c r="Q172" s="85"/>
      <c r="R172" s="85"/>
      <c r="S172" s="85"/>
      <c r="T172" s="85"/>
      <c r="U172" s="85"/>
      <c r="V172" s="91"/>
      <c r="W172" s="1"/>
      <c r="X172" s="1"/>
      <c r="Y172" s="1"/>
      <c r="Z172" s="1"/>
    </row>
    <row r="173" spans="1:26" ht="15.75">
      <c r="A173" s="1"/>
      <c r="B173" s="67"/>
      <c r="C173" s="73"/>
      <c r="D173" s="73"/>
      <c r="E173" s="73"/>
      <c r="F173" s="12" t="s">
        <v>36</v>
      </c>
      <c r="G173" s="10">
        <v>437</v>
      </c>
      <c r="H173" s="14">
        <v>5.0000000000000001E-3</v>
      </c>
      <c r="I173" s="14">
        <v>5.0000000000000001E-3</v>
      </c>
      <c r="J173" s="14">
        <v>5.0000000000000001E-3</v>
      </c>
      <c r="K173" s="14">
        <v>5.0000000000000001E-3</v>
      </c>
      <c r="L173" s="14">
        <v>5.0000000000000001E-3</v>
      </c>
      <c r="M173" s="14">
        <v>5.0000000000000001E-3</v>
      </c>
      <c r="N173" s="10">
        <f t="shared" si="50"/>
        <v>2.1850000000000001</v>
      </c>
      <c r="O173" s="10">
        <f t="shared" si="51"/>
        <v>2.1850000000000001</v>
      </c>
      <c r="P173" s="10">
        <f t="shared" si="52"/>
        <v>2.1850000000000001</v>
      </c>
      <c r="Q173" s="85"/>
      <c r="R173" s="85"/>
      <c r="S173" s="85"/>
      <c r="T173" s="85"/>
      <c r="U173" s="85"/>
      <c r="V173" s="91"/>
      <c r="W173" s="1"/>
      <c r="X173" s="1"/>
      <c r="Y173" s="1"/>
      <c r="Z173" s="1"/>
    </row>
    <row r="174" spans="1:26" ht="15.75">
      <c r="A174" s="1"/>
      <c r="B174" s="17" t="s">
        <v>51</v>
      </c>
      <c r="C174" s="11">
        <v>20</v>
      </c>
      <c r="D174" s="11">
        <v>35</v>
      </c>
      <c r="E174" s="11">
        <v>40</v>
      </c>
      <c r="F174" s="18" t="s">
        <v>62</v>
      </c>
      <c r="G174" s="10">
        <v>425</v>
      </c>
      <c r="H174" s="14">
        <v>0.02</v>
      </c>
      <c r="I174" s="11">
        <v>3.5000000000000003E-2</v>
      </c>
      <c r="J174" s="14">
        <v>0.04</v>
      </c>
      <c r="K174" s="14">
        <v>0.02</v>
      </c>
      <c r="L174" s="11">
        <v>3.5000000000000003E-2</v>
      </c>
      <c r="M174" s="14">
        <v>0.04</v>
      </c>
      <c r="N174" s="10">
        <f t="shared" si="50"/>
        <v>8.5</v>
      </c>
      <c r="O174" s="10">
        <f t="shared" si="51"/>
        <v>14.875</v>
      </c>
      <c r="P174" s="10">
        <f t="shared" si="52"/>
        <v>17</v>
      </c>
      <c r="Q174" s="10">
        <f>SUM(N174)</f>
        <v>8.5</v>
      </c>
      <c r="R174" s="10">
        <f>SUM(O174)</f>
        <v>14.875</v>
      </c>
      <c r="S174" s="10">
        <f>SUM(P174)</f>
        <v>17</v>
      </c>
      <c r="T174" s="10">
        <f>Q174+Q174*80%</f>
        <v>15.3</v>
      </c>
      <c r="U174" s="10">
        <f>R174+R174*80%</f>
        <v>26.774999999999999</v>
      </c>
      <c r="V174" s="25">
        <f>S174+S174*80%</f>
        <v>30.6</v>
      </c>
      <c r="W174" s="1"/>
      <c r="X174" s="1"/>
      <c r="Y174" s="1"/>
      <c r="Z174" s="1"/>
    </row>
    <row r="175" spans="1:26" ht="15.75">
      <c r="A175" s="1"/>
      <c r="B175" s="17" t="s">
        <v>112</v>
      </c>
      <c r="C175" s="11">
        <v>5</v>
      </c>
      <c r="D175" s="11">
        <v>5</v>
      </c>
      <c r="E175" s="11">
        <v>5</v>
      </c>
      <c r="F175" s="18" t="s">
        <v>112</v>
      </c>
      <c r="G175" s="10"/>
      <c r="H175" s="14"/>
      <c r="I175" s="11"/>
      <c r="J175" s="14"/>
      <c r="K175" s="14"/>
      <c r="L175" s="11"/>
      <c r="M175" s="14"/>
      <c r="N175" s="10"/>
      <c r="O175" s="10"/>
      <c r="P175" s="10"/>
      <c r="Q175" s="10"/>
      <c r="R175" s="10"/>
      <c r="S175" s="10"/>
      <c r="T175" s="10"/>
      <c r="U175" s="10"/>
      <c r="V175" s="25"/>
      <c r="W175" s="1"/>
      <c r="X175" s="1"/>
      <c r="Y175" s="1"/>
      <c r="Z175" s="1"/>
    </row>
    <row r="176" spans="1:26" ht="15.75">
      <c r="A176" s="1"/>
      <c r="B176" s="13"/>
      <c r="C176" s="12"/>
      <c r="D176" s="12"/>
      <c r="E176" s="12"/>
      <c r="F176" s="12"/>
      <c r="G176" s="10"/>
      <c r="H176" s="12"/>
      <c r="I176" s="12"/>
      <c r="J176" s="12"/>
      <c r="K176" s="12"/>
      <c r="L176" s="12"/>
      <c r="M176" s="12"/>
      <c r="N176" s="10"/>
      <c r="O176" s="10"/>
      <c r="P176" s="10"/>
      <c r="Q176" s="29">
        <f t="shared" ref="Q176:V176" si="53">SUM(Q162:Q174)</f>
        <v>182.05799999999999</v>
      </c>
      <c r="R176" s="29">
        <f t="shared" si="53"/>
        <v>196.916</v>
      </c>
      <c r="S176" s="29">
        <f t="shared" si="53"/>
        <v>199.041</v>
      </c>
      <c r="T176" s="29">
        <f t="shared" si="53"/>
        <v>327.70440000000002</v>
      </c>
      <c r="U176" s="29">
        <f t="shared" si="53"/>
        <v>354.44880000000001</v>
      </c>
      <c r="V176" s="30">
        <f t="shared" si="53"/>
        <v>358.27379999999999</v>
      </c>
      <c r="W176" s="1"/>
      <c r="X176" s="1"/>
      <c r="Y176" s="1"/>
      <c r="Z176" s="1"/>
    </row>
    <row r="177" spans="1:26" ht="15.75">
      <c r="A177" s="1"/>
      <c r="B177" s="59" t="s">
        <v>73</v>
      </c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1"/>
      <c r="W177" s="1"/>
      <c r="X177" s="1"/>
      <c r="Y177" s="1"/>
      <c r="Z177" s="1"/>
    </row>
    <row r="178" spans="1:26" ht="31.5">
      <c r="A178" s="1"/>
      <c r="B178" s="67" t="s">
        <v>53</v>
      </c>
      <c r="C178" s="73">
        <v>80</v>
      </c>
      <c r="D178" s="73">
        <v>100</v>
      </c>
      <c r="E178" s="73">
        <v>100</v>
      </c>
      <c r="F178" s="19" t="s">
        <v>54</v>
      </c>
      <c r="G178" s="10">
        <v>2711</v>
      </c>
      <c r="H178" s="11">
        <v>0.16200000000000001</v>
      </c>
      <c r="I178" s="14">
        <v>0.216</v>
      </c>
      <c r="J178" s="14">
        <v>0.216</v>
      </c>
      <c r="K178" s="14">
        <v>0.11899999999999999</v>
      </c>
      <c r="L178" s="14">
        <v>0.159</v>
      </c>
      <c r="M178" s="14">
        <v>0.159</v>
      </c>
      <c r="N178" s="10">
        <f t="shared" ref="N178" si="54">H178*G178</f>
        <v>439.18200000000002</v>
      </c>
      <c r="O178" s="10">
        <f t="shared" ref="O178" si="55">I178*G178</f>
        <v>585.57600000000002</v>
      </c>
      <c r="P178" s="10">
        <f t="shared" ref="P178" si="56">J178*G178</f>
        <v>585.57600000000002</v>
      </c>
      <c r="Q178" s="85">
        <f>SUM(N178:N184)</f>
        <v>478.29500000000002</v>
      </c>
      <c r="R178" s="85">
        <f>SUM(O178:O184)</f>
        <v>638.50199999999995</v>
      </c>
      <c r="S178" s="85">
        <f>SUM(P178:P184)</f>
        <v>638.50199999999995</v>
      </c>
      <c r="T178" s="73">
        <f>Q178+Q178*80%</f>
        <v>860.93100000000004</v>
      </c>
      <c r="U178" s="73">
        <f>R178+R178*80%</f>
        <v>1149.3036</v>
      </c>
      <c r="V178" s="92">
        <f>S178+S178*80%</f>
        <v>1149.3036</v>
      </c>
      <c r="W178" s="1"/>
      <c r="X178" s="1"/>
      <c r="Y178" s="1"/>
      <c r="Z178" s="1"/>
    </row>
    <row r="179" spans="1:26" ht="15.75">
      <c r="A179" s="1"/>
      <c r="B179" s="67"/>
      <c r="C179" s="73"/>
      <c r="D179" s="73"/>
      <c r="E179" s="73"/>
      <c r="F179" s="12" t="s">
        <v>46</v>
      </c>
      <c r="G179" s="10">
        <v>240</v>
      </c>
      <c r="H179" s="14">
        <v>0.01</v>
      </c>
      <c r="I179" s="11">
        <v>1.4999999999999999E-2</v>
      </c>
      <c r="J179" s="11">
        <v>1.4999999999999999E-2</v>
      </c>
      <c r="K179" s="11">
        <v>8.0000000000000002E-3</v>
      </c>
      <c r="L179" s="11">
        <v>1.2E-2</v>
      </c>
      <c r="M179" s="11">
        <v>1.2E-2</v>
      </c>
      <c r="N179" s="10">
        <f t="shared" ref="N179:N190" si="57">H179*G179</f>
        <v>2.4</v>
      </c>
      <c r="O179" s="10">
        <f t="shared" ref="O179:O190" si="58">I179*G179</f>
        <v>3.6</v>
      </c>
      <c r="P179" s="10">
        <f t="shared" ref="P179:P190" si="59">J179*G179</f>
        <v>3.6</v>
      </c>
      <c r="Q179" s="85"/>
      <c r="R179" s="85"/>
      <c r="S179" s="85"/>
      <c r="T179" s="73"/>
      <c r="U179" s="73"/>
      <c r="V179" s="92"/>
      <c r="W179" s="1"/>
      <c r="X179" s="1"/>
      <c r="Y179" s="1"/>
      <c r="Z179" s="1"/>
    </row>
    <row r="180" spans="1:26" ht="15.75">
      <c r="A180" s="1"/>
      <c r="B180" s="67"/>
      <c r="C180" s="73"/>
      <c r="D180" s="73"/>
      <c r="E180" s="73"/>
      <c r="F180" s="12" t="s">
        <v>55</v>
      </c>
      <c r="G180" s="10">
        <v>149</v>
      </c>
      <c r="H180" s="11">
        <v>7.0000000000000001E-3</v>
      </c>
      <c r="I180" s="11">
        <v>0.01</v>
      </c>
      <c r="J180" s="11">
        <v>0.01</v>
      </c>
      <c r="K180" s="11">
        <v>6.0000000000000001E-3</v>
      </c>
      <c r="L180" s="11">
        <v>8.0000000000000002E-3</v>
      </c>
      <c r="M180" s="11">
        <v>8.0000000000000002E-3</v>
      </c>
      <c r="N180" s="10">
        <f t="shared" si="57"/>
        <v>1.0429999999999999</v>
      </c>
      <c r="O180" s="10">
        <f t="shared" si="58"/>
        <v>1.49</v>
      </c>
      <c r="P180" s="10">
        <f t="shared" si="59"/>
        <v>1.49</v>
      </c>
      <c r="Q180" s="85"/>
      <c r="R180" s="85"/>
      <c r="S180" s="85"/>
      <c r="T180" s="73"/>
      <c r="U180" s="73"/>
      <c r="V180" s="92"/>
      <c r="W180" s="1"/>
      <c r="X180" s="1"/>
      <c r="Y180" s="1"/>
      <c r="Z180" s="1"/>
    </row>
    <row r="181" spans="1:26" ht="15.75">
      <c r="A181" s="1"/>
      <c r="B181" s="67"/>
      <c r="C181" s="73"/>
      <c r="D181" s="73"/>
      <c r="E181" s="73"/>
      <c r="F181" s="12" t="s">
        <v>42</v>
      </c>
      <c r="G181" s="10">
        <v>653</v>
      </c>
      <c r="H181" s="11">
        <v>7.0000000000000001E-3</v>
      </c>
      <c r="I181" s="11">
        <v>0.01</v>
      </c>
      <c r="J181" s="11">
        <v>0.01</v>
      </c>
      <c r="K181" s="11">
        <v>7.0000000000000001E-3</v>
      </c>
      <c r="L181" s="11">
        <v>0.01</v>
      </c>
      <c r="M181" s="11">
        <v>0.01</v>
      </c>
      <c r="N181" s="10">
        <f t="shared" si="57"/>
        <v>4.5709999999999997</v>
      </c>
      <c r="O181" s="10">
        <f t="shared" si="58"/>
        <v>6.53</v>
      </c>
      <c r="P181" s="10">
        <f t="shared" si="59"/>
        <v>6.53</v>
      </c>
      <c r="Q181" s="85"/>
      <c r="R181" s="85"/>
      <c r="S181" s="85"/>
      <c r="T181" s="73"/>
      <c r="U181" s="73"/>
      <c r="V181" s="92"/>
      <c r="W181" s="1"/>
      <c r="X181" s="1"/>
      <c r="Y181" s="1"/>
      <c r="Z181" s="1"/>
    </row>
    <row r="182" spans="1:26" ht="15.75">
      <c r="A182" s="1"/>
      <c r="B182" s="67"/>
      <c r="C182" s="73"/>
      <c r="D182" s="73"/>
      <c r="E182" s="73"/>
      <c r="F182" s="12" t="s">
        <v>56</v>
      </c>
      <c r="G182" s="10">
        <v>2000</v>
      </c>
      <c r="H182" s="11">
        <v>1.4999999999999999E-2</v>
      </c>
      <c r="I182" s="11">
        <v>0.02</v>
      </c>
      <c r="J182" s="11">
        <v>0.02</v>
      </c>
      <c r="K182" s="11">
        <v>1.4999999999999999E-2</v>
      </c>
      <c r="L182" s="11">
        <v>0.02</v>
      </c>
      <c r="M182" s="11">
        <v>0.02</v>
      </c>
      <c r="N182" s="10">
        <f t="shared" si="57"/>
        <v>30</v>
      </c>
      <c r="O182" s="10">
        <f t="shared" si="58"/>
        <v>40</v>
      </c>
      <c r="P182" s="10">
        <f t="shared" si="59"/>
        <v>40</v>
      </c>
      <c r="Q182" s="85"/>
      <c r="R182" s="85"/>
      <c r="S182" s="85"/>
      <c r="T182" s="73"/>
      <c r="U182" s="73"/>
      <c r="V182" s="92"/>
      <c r="W182" s="1"/>
      <c r="X182" s="1"/>
      <c r="Y182" s="1"/>
      <c r="Z182" s="1"/>
    </row>
    <row r="183" spans="1:26" ht="15.75">
      <c r="A183" s="1"/>
      <c r="B183" s="67"/>
      <c r="C183" s="73"/>
      <c r="D183" s="73"/>
      <c r="E183" s="73"/>
      <c r="F183" s="12" t="s">
        <v>47</v>
      </c>
      <c r="G183" s="10">
        <v>207</v>
      </c>
      <c r="H183" s="11">
        <v>5.0000000000000001E-3</v>
      </c>
      <c r="I183" s="14">
        <v>6.0000000000000001E-3</v>
      </c>
      <c r="J183" s="14">
        <v>6.0000000000000001E-3</v>
      </c>
      <c r="K183" s="11">
        <v>5.0000000000000001E-3</v>
      </c>
      <c r="L183" s="14">
        <v>6.0000000000000001E-3</v>
      </c>
      <c r="M183" s="14">
        <v>6.0000000000000001E-3</v>
      </c>
      <c r="N183" s="10">
        <f t="shared" si="57"/>
        <v>1.0349999999999999</v>
      </c>
      <c r="O183" s="10">
        <f t="shared" si="58"/>
        <v>1.242</v>
      </c>
      <c r="P183" s="10">
        <f t="shared" si="59"/>
        <v>1.242</v>
      </c>
      <c r="Q183" s="85"/>
      <c r="R183" s="85"/>
      <c r="S183" s="85"/>
      <c r="T183" s="73"/>
      <c r="U183" s="73"/>
      <c r="V183" s="92"/>
      <c r="W183" s="1"/>
      <c r="X183" s="1"/>
      <c r="Y183" s="1"/>
      <c r="Z183" s="1"/>
    </row>
    <row r="184" spans="1:26" ht="15.75">
      <c r="A184" s="1"/>
      <c r="B184" s="67"/>
      <c r="C184" s="73"/>
      <c r="D184" s="73"/>
      <c r="E184" s="73"/>
      <c r="F184" s="12" t="s">
        <v>24</v>
      </c>
      <c r="G184" s="10">
        <v>64</v>
      </c>
      <c r="H184" s="11">
        <v>1E-3</v>
      </c>
      <c r="I184" s="11">
        <v>1E-3</v>
      </c>
      <c r="J184" s="11">
        <v>1E-3</v>
      </c>
      <c r="K184" s="11">
        <v>1E-3</v>
      </c>
      <c r="L184" s="11">
        <v>1E-3</v>
      </c>
      <c r="M184" s="11">
        <v>1E-3</v>
      </c>
      <c r="N184" s="10">
        <f t="shared" si="57"/>
        <v>6.4000000000000001E-2</v>
      </c>
      <c r="O184" s="10">
        <f t="shared" si="58"/>
        <v>6.4000000000000001E-2</v>
      </c>
      <c r="P184" s="10">
        <f t="shared" si="59"/>
        <v>6.4000000000000001E-2</v>
      </c>
      <c r="Q184" s="85"/>
      <c r="R184" s="85"/>
      <c r="S184" s="85"/>
      <c r="T184" s="73"/>
      <c r="U184" s="73"/>
      <c r="V184" s="92"/>
      <c r="W184" s="1"/>
      <c r="X184" s="1"/>
      <c r="Y184" s="1"/>
      <c r="Z184" s="1"/>
    </row>
    <row r="185" spans="1:26" ht="15.75">
      <c r="A185" s="1"/>
      <c r="B185" s="67" t="s">
        <v>57</v>
      </c>
      <c r="C185" s="73">
        <v>100</v>
      </c>
      <c r="D185" s="73">
        <v>150</v>
      </c>
      <c r="E185" s="73">
        <v>150</v>
      </c>
      <c r="F185" s="12" t="s">
        <v>29</v>
      </c>
      <c r="G185" s="10">
        <v>3652</v>
      </c>
      <c r="H185" s="11">
        <v>5.0000000000000001E-3</v>
      </c>
      <c r="I185" s="11">
        <v>5.0000000000000001E-3</v>
      </c>
      <c r="J185" s="11">
        <v>5.0000000000000001E-3</v>
      </c>
      <c r="K185" s="11">
        <v>5.0000000000000001E-3</v>
      </c>
      <c r="L185" s="11">
        <v>5.0000000000000001E-3</v>
      </c>
      <c r="M185" s="11">
        <v>5.0000000000000001E-3</v>
      </c>
      <c r="N185" s="10">
        <f t="shared" si="57"/>
        <v>18.260000000000002</v>
      </c>
      <c r="O185" s="10">
        <f t="shared" si="58"/>
        <v>18.260000000000002</v>
      </c>
      <c r="P185" s="10">
        <f t="shared" si="59"/>
        <v>18.260000000000002</v>
      </c>
      <c r="Q185" s="85">
        <f>SUM(N185:N187)</f>
        <v>32.628</v>
      </c>
      <c r="R185" s="85">
        <f>SUM(O185:O187)</f>
        <v>39.481999999999999</v>
      </c>
      <c r="S185" s="85">
        <f>SUM(P185:P187)</f>
        <v>39.481999999999999</v>
      </c>
      <c r="T185" s="85">
        <f>Q185+Q185*80%</f>
        <v>58.730400000000003</v>
      </c>
      <c r="U185" s="85">
        <f>R185+R185*80%</f>
        <v>71.067599999999999</v>
      </c>
      <c r="V185" s="91">
        <f>S185+S185*80%</f>
        <v>71.067599999999999</v>
      </c>
      <c r="W185" s="1"/>
      <c r="X185" s="1"/>
      <c r="Y185" s="1"/>
      <c r="Z185" s="1"/>
    </row>
    <row r="186" spans="1:26" ht="15.75">
      <c r="A186" s="1"/>
      <c r="B186" s="67"/>
      <c r="C186" s="73"/>
      <c r="D186" s="73"/>
      <c r="E186" s="73"/>
      <c r="F186" s="12" t="s">
        <v>58</v>
      </c>
      <c r="G186" s="10">
        <v>298</v>
      </c>
      <c r="H186" s="14">
        <v>4.8000000000000001E-2</v>
      </c>
      <c r="I186" s="14">
        <v>7.0999999999999994E-2</v>
      </c>
      <c r="J186" s="14">
        <v>7.0999999999999994E-2</v>
      </c>
      <c r="K186" s="14">
        <v>6.2E-2</v>
      </c>
      <c r="L186" s="14">
        <v>6.2E-2</v>
      </c>
      <c r="M186" s="14">
        <v>7.0999999999999994E-2</v>
      </c>
      <c r="N186" s="10">
        <f t="shared" si="57"/>
        <v>14.304</v>
      </c>
      <c r="O186" s="10">
        <f t="shared" si="58"/>
        <v>21.158000000000001</v>
      </c>
      <c r="P186" s="10">
        <f t="shared" si="59"/>
        <v>21.158000000000001</v>
      </c>
      <c r="Q186" s="85"/>
      <c r="R186" s="85"/>
      <c r="S186" s="85"/>
      <c r="T186" s="85"/>
      <c r="U186" s="85"/>
      <c r="V186" s="91"/>
      <c r="W186" s="1"/>
      <c r="X186" s="1"/>
      <c r="Y186" s="1"/>
      <c r="Z186" s="1"/>
    </row>
    <row r="187" spans="1:26" ht="15.75">
      <c r="A187" s="1"/>
      <c r="B187" s="67"/>
      <c r="C187" s="73"/>
      <c r="D187" s="73"/>
      <c r="E187" s="73"/>
      <c r="F187" s="12" t="s">
        <v>24</v>
      </c>
      <c r="G187" s="10">
        <v>64</v>
      </c>
      <c r="H187" s="11">
        <v>1E-3</v>
      </c>
      <c r="I187" s="11">
        <v>1E-3</v>
      </c>
      <c r="J187" s="11">
        <v>1E-3</v>
      </c>
      <c r="K187" s="11">
        <v>1E-3</v>
      </c>
      <c r="L187" s="11">
        <v>1E-3</v>
      </c>
      <c r="M187" s="11">
        <v>1E-3</v>
      </c>
      <c r="N187" s="10">
        <f t="shared" si="57"/>
        <v>6.4000000000000001E-2</v>
      </c>
      <c r="O187" s="10">
        <f t="shared" si="58"/>
        <v>6.4000000000000001E-2</v>
      </c>
      <c r="P187" s="10">
        <f t="shared" si="59"/>
        <v>6.4000000000000001E-2</v>
      </c>
      <c r="Q187" s="85"/>
      <c r="R187" s="85"/>
      <c r="S187" s="85"/>
      <c r="T187" s="85"/>
      <c r="U187" s="85"/>
      <c r="V187" s="91"/>
      <c r="W187" s="1"/>
      <c r="X187" s="1"/>
      <c r="Y187" s="1"/>
      <c r="Z187" s="1"/>
    </row>
    <row r="188" spans="1:26" ht="15.75">
      <c r="A188" s="1"/>
      <c r="B188" s="8" t="s">
        <v>59</v>
      </c>
      <c r="C188" s="11">
        <v>50</v>
      </c>
      <c r="D188" s="11">
        <v>50</v>
      </c>
      <c r="E188" s="11">
        <v>50</v>
      </c>
      <c r="F188" s="20" t="s">
        <v>60</v>
      </c>
      <c r="G188" s="10">
        <v>1423</v>
      </c>
      <c r="H188" s="14">
        <v>0.05</v>
      </c>
      <c r="I188" s="14">
        <v>0.05</v>
      </c>
      <c r="J188" s="14">
        <v>0.05</v>
      </c>
      <c r="K188" s="14">
        <v>0.05</v>
      </c>
      <c r="L188" s="14">
        <v>0.05</v>
      </c>
      <c r="M188" s="14">
        <v>0.05</v>
      </c>
      <c r="N188" s="10">
        <f t="shared" si="57"/>
        <v>71.150000000000006</v>
      </c>
      <c r="O188" s="10">
        <f t="shared" si="58"/>
        <v>71.150000000000006</v>
      </c>
      <c r="P188" s="10">
        <f t="shared" si="59"/>
        <v>71.150000000000006</v>
      </c>
      <c r="Q188" s="10">
        <f t="shared" ref="Q188:S190" si="60">SUM(N188)</f>
        <v>71.150000000000006</v>
      </c>
      <c r="R188" s="10">
        <f t="shared" si="60"/>
        <v>71.150000000000006</v>
      </c>
      <c r="S188" s="10">
        <f t="shared" si="60"/>
        <v>71.150000000000006</v>
      </c>
      <c r="T188" s="10">
        <f t="shared" ref="T188:V190" si="61">Q188+Q188*80%</f>
        <v>128.07</v>
      </c>
      <c r="U188" s="10">
        <f t="shared" si="61"/>
        <v>128.07</v>
      </c>
      <c r="V188" s="25">
        <f t="shared" si="61"/>
        <v>128.07</v>
      </c>
      <c r="W188" s="1"/>
      <c r="X188" s="1"/>
      <c r="Y188" s="1"/>
      <c r="Z188" s="1"/>
    </row>
    <row r="189" spans="1:26" ht="15.75">
      <c r="A189" s="1"/>
      <c r="B189" s="8" t="s">
        <v>113</v>
      </c>
      <c r="C189" s="11">
        <v>200</v>
      </c>
      <c r="D189" s="11">
        <v>200</v>
      </c>
      <c r="E189" s="11">
        <v>200</v>
      </c>
      <c r="F189" s="20" t="s">
        <v>114</v>
      </c>
      <c r="G189" s="10">
        <v>400</v>
      </c>
      <c r="H189" s="14">
        <v>0.2</v>
      </c>
      <c r="I189" s="14">
        <v>0.2</v>
      </c>
      <c r="J189" s="14">
        <v>0.2</v>
      </c>
      <c r="K189" s="14">
        <v>0.2</v>
      </c>
      <c r="L189" s="14">
        <v>0.2</v>
      </c>
      <c r="M189" s="14">
        <v>0.2</v>
      </c>
      <c r="N189" s="10">
        <f t="shared" si="57"/>
        <v>80</v>
      </c>
      <c r="O189" s="10">
        <f t="shared" si="58"/>
        <v>80</v>
      </c>
      <c r="P189" s="10">
        <f t="shared" si="59"/>
        <v>80</v>
      </c>
      <c r="Q189" s="10">
        <f t="shared" si="60"/>
        <v>80</v>
      </c>
      <c r="R189" s="10">
        <f t="shared" si="60"/>
        <v>80</v>
      </c>
      <c r="S189" s="10">
        <f t="shared" si="60"/>
        <v>80</v>
      </c>
      <c r="T189" s="10">
        <f t="shared" si="61"/>
        <v>144</v>
      </c>
      <c r="U189" s="10">
        <f t="shared" si="61"/>
        <v>144</v>
      </c>
      <c r="V189" s="25">
        <f t="shared" si="61"/>
        <v>144</v>
      </c>
      <c r="W189" s="1"/>
      <c r="X189" s="1"/>
      <c r="Y189" s="1"/>
      <c r="Z189" s="1"/>
    </row>
    <row r="190" spans="1:26" ht="15.75">
      <c r="A190" s="1"/>
      <c r="B190" s="17" t="s">
        <v>51</v>
      </c>
      <c r="C190" s="11">
        <v>20</v>
      </c>
      <c r="D190" s="11">
        <v>35</v>
      </c>
      <c r="E190" s="11">
        <v>40</v>
      </c>
      <c r="F190" s="18" t="s">
        <v>62</v>
      </c>
      <c r="G190" s="10">
        <v>425</v>
      </c>
      <c r="H190" s="14">
        <v>0.02</v>
      </c>
      <c r="I190" s="11">
        <v>3.5000000000000003E-2</v>
      </c>
      <c r="J190" s="14">
        <v>0.04</v>
      </c>
      <c r="K190" s="14">
        <v>0.02</v>
      </c>
      <c r="L190" s="11">
        <v>3.5000000000000003E-2</v>
      </c>
      <c r="M190" s="14">
        <v>0.04</v>
      </c>
      <c r="N190" s="10">
        <f t="shared" si="57"/>
        <v>8.5</v>
      </c>
      <c r="O190" s="10">
        <f t="shared" si="58"/>
        <v>14.875</v>
      </c>
      <c r="P190" s="10">
        <f t="shared" si="59"/>
        <v>17</v>
      </c>
      <c r="Q190" s="10">
        <f t="shared" si="60"/>
        <v>8.5</v>
      </c>
      <c r="R190" s="10">
        <f t="shared" si="60"/>
        <v>14.875</v>
      </c>
      <c r="S190" s="10">
        <f t="shared" si="60"/>
        <v>17</v>
      </c>
      <c r="T190" s="31">
        <f t="shared" si="61"/>
        <v>15.3</v>
      </c>
      <c r="U190" s="31">
        <f t="shared" si="61"/>
        <v>26.774999999999999</v>
      </c>
      <c r="V190" s="32">
        <f t="shared" si="61"/>
        <v>30.6</v>
      </c>
      <c r="W190" s="1"/>
      <c r="X190" s="1"/>
      <c r="Y190" s="1"/>
      <c r="Z190" s="1"/>
    </row>
    <row r="191" spans="1:26" ht="15.75">
      <c r="A191" s="1"/>
      <c r="B191" s="13"/>
      <c r="C191" s="12"/>
      <c r="D191" s="12"/>
      <c r="E191" s="12"/>
      <c r="F191" s="12"/>
      <c r="G191" s="10"/>
      <c r="H191" s="12"/>
      <c r="I191" s="12"/>
      <c r="J191" s="12"/>
      <c r="K191" s="12"/>
      <c r="L191" s="12"/>
      <c r="M191" s="12"/>
      <c r="N191" s="10"/>
      <c r="O191" s="10"/>
      <c r="P191" s="10"/>
      <c r="Q191" s="29">
        <f t="shared" ref="Q191:V191" si="62">SUM(Q178:Q190)</f>
        <v>670.57299999999998</v>
      </c>
      <c r="R191" s="29">
        <f t="shared" si="62"/>
        <v>844.00900000000001</v>
      </c>
      <c r="S191" s="29">
        <f t="shared" si="62"/>
        <v>846.13400000000001</v>
      </c>
      <c r="T191" s="29">
        <f t="shared" si="62"/>
        <v>1207.0314000000001</v>
      </c>
      <c r="U191" s="29">
        <f t="shared" si="62"/>
        <v>1519.2162000000001</v>
      </c>
      <c r="V191" s="30">
        <f t="shared" si="62"/>
        <v>1523.0411999999999</v>
      </c>
      <c r="W191" s="1"/>
      <c r="X191" s="1"/>
      <c r="Y191" s="1"/>
      <c r="Z191" s="1"/>
    </row>
    <row r="192" spans="1:26" ht="15.7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1"/>
      <c r="X192" s="1"/>
      <c r="Y192" s="1"/>
      <c r="Z192" s="1"/>
    </row>
    <row r="193" spans="1:26" ht="15.7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1"/>
      <c r="X193" s="1"/>
      <c r="Y193" s="1"/>
      <c r="Z193" s="1"/>
    </row>
    <row r="194" spans="1:26" ht="15.75">
      <c r="A194" s="1"/>
      <c r="B194" s="51" t="s">
        <v>115</v>
      </c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2"/>
      <c r="W194" s="1"/>
      <c r="X194" s="1"/>
      <c r="Y194" s="1"/>
      <c r="Z194" s="1"/>
    </row>
    <row r="195" spans="1:26" ht="15.75">
      <c r="A195" s="1"/>
      <c r="B195" s="53" t="s">
        <v>17</v>
      </c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5"/>
      <c r="W195" s="1"/>
      <c r="X195" s="1"/>
      <c r="Y195" s="1"/>
      <c r="Z195" s="1"/>
    </row>
    <row r="196" spans="1:26" ht="15.75" customHeight="1">
      <c r="A196" s="1"/>
      <c r="B196" s="68" t="s">
        <v>116</v>
      </c>
      <c r="C196" s="72">
        <v>150</v>
      </c>
      <c r="D196" s="72" t="s">
        <v>19</v>
      </c>
      <c r="E196" s="72">
        <v>200</v>
      </c>
      <c r="F196" s="9" t="s">
        <v>117</v>
      </c>
      <c r="G196" s="10">
        <v>365</v>
      </c>
      <c r="H196" s="11">
        <v>0.03</v>
      </c>
      <c r="I196" s="11">
        <v>3.5000000000000003E-2</v>
      </c>
      <c r="J196" s="14">
        <v>0.04</v>
      </c>
      <c r="K196" s="11">
        <v>0.03</v>
      </c>
      <c r="L196" s="11">
        <v>3.5000000000000003E-2</v>
      </c>
      <c r="M196" s="14">
        <v>0.04</v>
      </c>
      <c r="N196" s="10">
        <f t="shared" ref="N196:N207" si="63">H196*G196</f>
        <v>10.95</v>
      </c>
      <c r="O196" s="10">
        <f t="shared" ref="O196:O207" si="64">I196*G196</f>
        <v>12.775</v>
      </c>
      <c r="P196" s="10">
        <f t="shared" ref="P196:P207" si="65">J196*G196</f>
        <v>14.6</v>
      </c>
      <c r="Q196" s="85">
        <f>SUM(N196:N200)</f>
        <v>85.287000000000006</v>
      </c>
      <c r="R196" s="85">
        <f>SUM(O196:O200)</f>
        <v>94.912999999999997</v>
      </c>
      <c r="S196" s="85">
        <f>SUM(P196:P200)</f>
        <v>104.539</v>
      </c>
      <c r="T196" s="85">
        <f>Q196+Q196*80%</f>
        <v>153.51660000000001</v>
      </c>
      <c r="U196" s="85">
        <f>R196+R196*80%</f>
        <v>170.8434</v>
      </c>
      <c r="V196" s="91">
        <f>S196+S196*80%</f>
        <v>188.17019999999999</v>
      </c>
      <c r="W196" s="1"/>
      <c r="X196" s="1"/>
      <c r="Y196" s="1"/>
      <c r="Z196" s="1"/>
    </row>
    <row r="197" spans="1:26" ht="15.75">
      <c r="A197" s="1"/>
      <c r="B197" s="69"/>
      <c r="C197" s="72"/>
      <c r="D197" s="72"/>
      <c r="E197" s="72"/>
      <c r="F197" s="12" t="s">
        <v>21</v>
      </c>
      <c r="G197" s="10">
        <v>468</v>
      </c>
      <c r="H197" s="11">
        <v>7.5999999999999998E-2</v>
      </c>
      <c r="I197" s="11">
        <v>8.7999999999999995E-2</v>
      </c>
      <c r="J197" s="14">
        <v>0.1</v>
      </c>
      <c r="K197" s="11">
        <v>7.5999999999999998E-2</v>
      </c>
      <c r="L197" s="11">
        <v>8.7999999999999995E-2</v>
      </c>
      <c r="M197" s="14">
        <v>0.1</v>
      </c>
      <c r="N197" s="10">
        <f t="shared" si="63"/>
        <v>35.567999999999998</v>
      </c>
      <c r="O197" s="10">
        <f t="shared" si="64"/>
        <v>41.183999999999997</v>
      </c>
      <c r="P197" s="10">
        <f t="shared" si="65"/>
        <v>46.8</v>
      </c>
      <c r="Q197" s="73"/>
      <c r="R197" s="73"/>
      <c r="S197" s="73"/>
      <c r="T197" s="73"/>
      <c r="U197" s="73"/>
      <c r="V197" s="92"/>
      <c r="W197" s="1"/>
      <c r="X197" s="1"/>
      <c r="Y197" s="1"/>
      <c r="Z197" s="1"/>
    </row>
    <row r="198" spans="1:26" ht="15.75">
      <c r="A198" s="1"/>
      <c r="B198" s="69"/>
      <c r="C198" s="72"/>
      <c r="D198" s="72"/>
      <c r="E198" s="72"/>
      <c r="F198" s="13" t="s">
        <v>22</v>
      </c>
      <c r="G198" s="10">
        <v>437</v>
      </c>
      <c r="H198" s="11">
        <v>5.0000000000000001E-3</v>
      </c>
      <c r="I198" s="11">
        <v>0.01</v>
      </c>
      <c r="J198" s="11">
        <v>1.4999999999999999E-2</v>
      </c>
      <c r="K198" s="11">
        <v>5.0000000000000001E-3</v>
      </c>
      <c r="L198" s="11">
        <v>0.01</v>
      </c>
      <c r="M198" s="11">
        <v>1.4999999999999999E-2</v>
      </c>
      <c r="N198" s="10">
        <f t="shared" si="63"/>
        <v>2.1850000000000001</v>
      </c>
      <c r="O198" s="10">
        <f t="shared" si="64"/>
        <v>4.37</v>
      </c>
      <c r="P198" s="10">
        <f t="shared" si="65"/>
        <v>6.5549999999999997</v>
      </c>
      <c r="Q198" s="73"/>
      <c r="R198" s="73"/>
      <c r="S198" s="73"/>
      <c r="T198" s="73"/>
      <c r="U198" s="73"/>
      <c r="V198" s="92"/>
      <c r="W198" s="1"/>
      <c r="X198" s="1"/>
      <c r="Y198" s="1"/>
      <c r="Z198" s="1"/>
    </row>
    <row r="199" spans="1:26" ht="15.75">
      <c r="A199" s="1"/>
      <c r="B199" s="69"/>
      <c r="C199" s="72"/>
      <c r="D199" s="72"/>
      <c r="E199" s="72"/>
      <c r="F199" s="13" t="s">
        <v>23</v>
      </c>
      <c r="G199" s="10">
        <v>3652</v>
      </c>
      <c r="H199" s="11">
        <v>0.01</v>
      </c>
      <c r="I199" s="11">
        <v>0.01</v>
      </c>
      <c r="J199" s="11">
        <v>0.01</v>
      </c>
      <c r="K199" s="11">
        <v>0.01</v>
      </c>
      <c r="L199" s="11">
        <v>0.01</v>
      </c>
      <c r="M199" s="11">
        <v>0.01</v>
      </c>
      <c r="N199" s="10">
        <f t="shared" si="63"/>
        <v>36.520000000000003</v>
      </c>
      <c r="O199" s="10">
        <f t="shared" si="64"/>
        <v>36.520000000000003</v>
      </c>
      <c r="P199" s="10">
        <f t="shared" si="65"/>
        <v>36.520000000000003</v>
      </c>
      <c r="Q199" s="73"/>
      <c r="R199" s="73"/>
      <c r="S199" s="73"/>
      <c r="T199" s="73"/>
      <c r="U199" s="73"/>
      <c r="V199" s="92"/>
      <c r="W199" s="1"/>
      <c r="X199" s="1"/>
      <c r="Y199" s="1"/>
      <c r="Z199" s="1"/>
    </row>
    <row r="200" spans="1:26" ht="15.75">
      <c r="A200" s="1"/>
      <c r="B200" s="70"/>
      <c r="C200" s="72"/>
      <c r="D200" s="72"/>
      <c r="E200" s="72"/>
      <c r="F200" s="12" t="s">
        <v>24</v>
      </c>
      <c r="G200" s="10">
        <v>64</v>
      </c>
      <c r="H200" s="11">
        <v>1E-3</v>
      </c>
      <c r="I200" s="11">
        <v>1E-3</v>
      </c>
      <c r="J200" s="14">
        <v>1E-3</v>
      </c>
      <c r="K200" s="14">
        <v>1E-3</v>
      </c>
      <c r="L200" s="14">
        <v>1E-3</v>
      </c>
      <c r="M200" s="14">
        <v>1E-3</v>
      </c>
      <c r="N200" s="10">
        <f t="shared" si="63"/>
        <v>6.4000000000000001E-2</v>
      </c>
      <c r="O200" s="10">
        <f t="shared" si="64"/>
        <v>6.4000000000000001E-2</v>
      </c>
      <c r="P200" s="10">
        <f t="shared" si="65"/>
        <v>6.4000000000000001E-2</v>
      </c>
      <c r="Q200" s="73"/>
      <c r="R200" s="73"/>
      <c r="S200" s="73"/>
      <c r="T200" s="73"/>
      <c r="U200" s="73"/>
      <c r="V200" s="92"/>
      <c r="W200" s="1"/>
      <c r="X200" s="1"/>
      <c r="Y200" s="1"/>
      <c r="Z200" s="1"/>
    </row>
    <row r="201" spans="1:26" ht="15.75">
      <c r="A201" s="1"/>
      <c r="B201" s="68" t="s">
        <v>25</v>
      </c>
      <c r="C201" s="72" t="s">
        <v>26</v>
      </c>
      <c r="D201" s="72" t="s">
        <v>27</v>
      </c>
      <c r="E201" s="72" t="s">
        <v>28</v>
      </c>
      <c r="F201" s="12" t="s">
        <v>29</v>
      </c>
      <c r="G201" s="10">
        <v>3652</v>
      </c>
      <c r="H201" s="11">
        <v>0.01</v>
      </c>
      <c r="I201" s="11">
        <v>0.01</v>
      </c>
      <c r="J201" s="11">
        <v>0.01</v>
      </c>
      <c r="K201" s="11">
        <v>0.01</v>
      </c>
      <c r="L201" s="11">
        <v>0.01</v>
      </c>
      <c r="M201" s="11">
        <v>0.01</v>
      </c>
      <c r="N201" s="10">
        <f t="shared" si="63"/>
        <v>36.520000000000003</v>
      </c>
      <c r="O201" s="10">
        <f t="shared" si="64"/>
        <v>36.520000000000003</v>
      </c>
      <c r="P201" s="10">
        <f t="shared" si="65"/>
        <v>36.520000000000003</v>
      </c>
      <c r="Q201" s="85">
        <f>SUM(N201:N203)</f>
        <v>73.09</v>
      </c>
      <c r="R201" s="85">
        <f>SUM(O201:O203)</f>
        <v>77.34</v>
      </c>
      <c r="S201" s="85">
        <f>SUM(P201:P203)</f>
        <v>79.465000000000003</v>
      </c>
      <c r="T201" s="85">
        <f>Q201+Q201*80%</f>
        <v>131.56200000000001</v>
      </c>
      <c r="U201" s="85">
        <f>R201+R201*80%</f>
        <v>139.21199999999999</v>
      </c>
      <c r="V201" s="91">
        <f>S201+S201*80%</f>
        <v>143.03700000000001</v>
      </c>
      <c r="W201" s="1"/>
      <c r="X201" s="1"/>
      <c r="Y201" s="1"/>
      <c r="Z201" s="1"/>
    </row>
    <row r="202" spans="1:26" ht="15.75">
      <c r="A202" s="1"/>
      <c r="B202" s="69"/>
      <c r="C202" s="72"/>
      <c r="D202" s="72"/>
      <c r="E202" s="72"/>
      <c r="F202" s="12" t="s">
        <v>30</v>
      </c>
      <c r="G202" s="10">
        <v>5189</v>
      </c>
      <c r="H202" s="11">
        <v>5.0000000000000001E-3</v>
      </c>
      <c r="I202" s="11">
        <v>5.0000000000000001E-3</v>
      </c>
      <c r="J202" s="11">
        <v>5.0000000000000001E-3</v>
      </c>
      <c r="K202" s="11">
        <v>5.0000000000000001E-3</v>
      </c>
      <c r="L202" s="11">
        <v>5.0000000000000001E-3</v>
      </c>
      <c r="M202" s="11">
        <v>5.0000000000000001E-3</v>
      </c>
      <c r="N202" s="10">
        <f t="shared" si="63"/>
        <v>25.945</v>
      </c>
      <c r="O202" s="10">
        <f t="shared" si="64"/>
        <v>25.945</v>
      </c>
      <c r="P202" s="10">
        <f t="shared" si="65"/>
        <v>25.945</v>
      </c>
      <c r="Q202" s="85"/>
      <c r="R202" s="85"/>
      <c r="S202" s="85"/>
      <c r="T202" s="85"/>
      <c r="U202" s="85"/>
      <c r="V202" s="91"/>
      <c r="W202" s="1"/>
      <c r="X202" s="1"/>
      <c r="Y202" s="1"/>
      <c r="Z202" s="1"/>
    </row>
    <row r="203" spans="1:26" ht="15.75">
      <c r="A203" s="1"/>
      <c r="B203" s="70"/>
      <c r="C203" s="72"/>
      <c r="D203" s="72"/>
      <c r="E203" s="72"/>
      <c r="F203" s="12" t="s">
        <v>31</v>
      </c>
      <c r="G203" s="10">
        <v>425</v>
      </c>
      <c r="H203" s="14">
        <v>2.5000000000000001E-2</v>
      </c>
      <c r="I203" s="14">
        <v>3.5000000000000003E-2</v>
      </c>
      <c r="J203" s="14">
        <v>0.04</v>
      </c>
      <c r="K203" s="14">
        <v>2.5000000000000001E-2</v>
      </c>
      <c r="L203" s="14">
        <v>3.5000000000000003E-2</v>
      </c>
      <c r="M203" s="14">
        <v>0.04</v>
      </c>
      <c r="N203" s="10">
        <f t="shared" si="63"/>
        <v>10.625</v>
      </c>
      <c r="O203" s="10">
        <f t="shared" si="64"/>
        <v>14.875</v>
      </c>
      <c r="P203" s="10">
        <f t="shared" si="65"/>
        <v>17</v>
      </c>
      <c r="Q203" s="73"/>
      <c r="R203" s="73"/>
      <c r="S203" s="73"/>
      <c r="T203" s="85"/>
      <c r="U203" s="85"/>
      <c r="V203" s="91"/>
      <c r="W203" s="1"/>
      <c r="X203" s="1"/>
      <c r="Y203" s="1"/>
      <c r="Z203" s="1"/>
    </row>
    <row r="204" spans="1:26" ht="15.75">
      <c r="A204" s="1"/>
      <c r="B204" s="8" t="s">
        <v>118</v>
      </c>
      <c r="C204" s="11">
        <v>100</v>
      </c>
      <c r="D204" s="11">
        <v>100</v>
      </c>
      <c r="E204" s="11">
        <v>100</v>
      </c>
      <c r="F204" s="12" t="s">
        <v>118</v>
      </c>
      <c r="G204" s="10">
        <v>3000</v>
      </c>
      <c r="H204" s="14">
        <v>5.0000000000000001E-3</v>
      </c>
      <c r="I204" s="14">
        <v>5.0000000000000001E-3</v>
      </c>
      <c r="J204" s="14">
        <v>5.0000000000000001E-3</v>
      </c>
      <c r="K204" s="14">
        <v>5.0000000000000001E-3</v>
      </c>
      <c r="L204" s="14">
        <v>5.0000000000000001E-3</v>
      </c>
      <c r="M204" s="14">
        <v>5.0000000000000001E-3</v>
      </c>
      <c r="N204" s="10">
        <f t="shared" si="63"/>
        <v>15</v>
      </c>
      <c r="O204" s="10">
        <f t="shared" si="64"/>
        <v>15</v>
      </c>
      <c r="P204" s="10">
        <f t="shared" si="65"/>
        <v>15</v>
      </c>
      <c r="Q204" s="10">
        <f>N204</f>
        <v>15</v>
      </c>
      <c r="R204" s="10">
        <f t="shared" ref="R204:S204" si="66">O204</f>
        <v>15</v>
      </c>
      <c r="S204" s="10">
        <f t="shared" si="66"/>
        <v>15</v>
      </c>
      <c r="T204" s="10">
        <f t="shared" ref="T204:V205" si="67">Q204+Q204*80%</f>
        <v>27</v>
      </c>
      <c r="U204" s="10">
        <f t="shared" si="67"/>
        <v>27</v>
      </c>
      <c r="V204" s="10">
        <f t="shared" si="67"/>
        <v>27</v>
      </c>
      <c r="W204" s="1"/>
      <c r="X204" s="1"/>
      <c r="Y204" s="1"/>
      <c r="Z204" s="1"/>
    </row>
    <row r="205" spans="1:26" ht="15.75">
      <c r="A205" s="1"/>
      <c r="B205" s="67" t="s">
        <v>33</v>
      </c>
      <c r="C205" s="73" t="s">
        <v>34</v>
      </c>
      <c r="D205" s="73" t="s">
        <v>34</v>
      </c>
      <c r="E205" s="73" t="s">
        <v>34</v>
      </c>
      <c r="F205" s="15" t="s">
        <v>35</v>
      </c>
      <c r="G205" s="10">
        <v>4822</v>
      </c>
      <c r="H205" s="11">
        <v>1E-3</v>
      </c>
      <c r="I205" s="11">
        <v>1E-3</v>
      </c>
      <c r="J205" s="11">
        <v>1E-3</v>
      </c>
      <c r="K205" s="11">
        <v>1E-3</v>
      </c>
      <c r="L205" s="11">
        <v>1E-3</v>
      </c>
      <c r="M205" s="11">
        <v>1E-3</v>
      </c>
      <c r="N205" s="10">
        <f t="shared" si="63"/>
        <v>4.8220000000000001</v>
      </c>
      <c r="O205" s="10">
        <f t="shared" si="64"/>
        <v>4.8220000000000001</v>
      </c>
      <c r="P205" s="10">
        <f t="shared" si="65"/>
        <v>4.8220000000000001</v>
      </c>
      <c r="Q205" s="85">
        <f>SUM(N205:N207)</f>
        <v>16.835000000000001</v>
      </c>
      <c r="R205" s="85">
        <f>SUM(O205:O207)</f>
        <v>16.835000000000001</v>
      </c>
      <c r="S205" s="85">
        <f>SUM(P205:P207)</f>
        <v>16.835000000000001</v>
      </c>
      <c r="T205" s="85">
        <f t="shared" si="67"/>
        <v>30.303000000000001</v>
      </c>
      <c r="U205" s="85">
        <f t="shared" si="67"/>
        <v>30.303000000000001</v>
      </c>
      <c r="V205" s="91">
        <f t="shared" si="67"/>
        <v>30.303000000000001</v>
      </c>
      <c r="W205" s="1"/>
      <c r="X205" s="1"/>
      <c r="Y205" s="1"/>
      <c r="Z205" s="1"/>
    </row>
    <row r="206" spans="1:26" ht="15.75">
      <c r="A206" s="1"/>
      <c r="B206" s="67"/>
      <c r="C206" s="73"/>
      <c r="D206" s="73"/>
      <c r="E206" s="73"/>
      <c r="F206" s="15" t="s">
        <v>21</v>
      </c>
      <c r="G206" s="10">
        <v>468</v>
      </c>
      <c r="H206" s="11">
        <v>2.1000000000000001E-2</v>
      </c>
      <c r="I206" s="11">
        <v>2.1000000000000001E-2</v>
      </c>
      <c r="J206" s="11">
        <v>2.1000000000000001E-2</v>
      </c>
      <c r="K206" s="11">
        <v>0.02</v>
      </c>
      <c r="L206" s="11">
        <v>0.02</v>
      </c>
      <c r="M206" s="11">
        <v>0.02</v>
      </c>
      <c r="N206" s="10">
        <f t="shared" si="63"/>
        <v>9.8279999999999994</v>
      </c>
      <c r="O206" s="10">
        <f t="shared" si="64"/>
        <v>9.8279999999999994</v>
      </c>
      <c r="P206" s="10">
        <f t="shared" si="65"/>
        <v>9.8279999999999994</v>
      </c>
      <c r="Q206" s="85"/>
      <c r="R206" s="85"/>
      <c r="S206" s="85"/>
      <c r="T206" s="85"/>
      <c r="U206" s="85"/>
      <c r="V206" s="91"/>
      <c r="W206" s="1"/>
      <c r="X206" s="1"/>
      <c r="Y206" s="1"/>
      <c r="Z206" s="1"/>
    </row>
    <row r="207" spans="1:26" ht="15.75">
      <c r="A207" s="1"/>
      <c r="B207" s="67"/>
      <c r="C207" s="73"/>
      <c r="D207" s="73"/>
      <c r="E207" s="73"/>
      <c r="F207" s="12" t="s">
        <v>36</v>
      </c>
      <c r="G207" s="10">
        <v>437</v>
      </c>
      <c r="H207" s="14">
        <v>5.0000000000000001E-3</v>
      </c>
      <c r="I207" s="14">
        <v>5.0000000000000001E-3</v>
      </c>
      <c r="J207" s="14">
        <v>5.0000000000000001E-3</v>
      </c>
      <c r="K207" s="14">
        <v>5.0000000000000001E-3</v>
      </c>
      <c r="L207" s="14">
        <v>5.0000000000000001E-3</v>
      </c>
      <c r="M207" s="14">
        <v>5.0000000000000001E-3</v>
      </c>
      <c r="N207" s="10">
        <f t="shared" si="63"/>
        <v>2.1850000000000001</v>
      </c>
      <c r="O207" s="10">
        <f t="shared" si="64"/>
        <v>2.1850000000000001</v>
      </c>
      <c r="P207" s="10">
        <f t="shared" si="65"/>
        <v>2.1850000000000001</v>
      </c>
      <c r="Q207" s="85"/>
      <c r="R207" s="85"/>
      <c r="S207" s="85"/>
      <c r="T207" s="85"/>
      <c r="U207" s="85"/>
      <c r="V207" s="91"/>
      <c r="W207" s="1"/>
      <c r="X207" s="1"/>
      <c r="Y207" s="1"/>
      <c r="Z207" s="1"/>
    </row>
    <row r="208" spans="1:26" ht="15.75">
      <c r="A208" s="1"/>
      <c r="B208" s="13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27">
        <f t="shared" ref="Q208:V208" si="68">SUM(Q196:Q207)</f>
        <v>190.21199999999999</v>
      </c>
      <c r="R208" s="27">
        <f t="shared" si="68"/>
        <v>204.08799999999999</v>
      </c>
      <c r="S208" s="27">
        <f t="shared" si="68"/>
        <v>215.839</v>
      </c>
      <c r="T208" s="27">
        <f t="shared" si="68"/>
        <v>342.38159999999999</v>
      </c>
      <c r="U208" s="27">
        <f t="shared" si="68"/>
        <v>367.35840000000002</v>
      </c>
      <c r="V208" s="28">
        <f t="shared" si="68"/>
        <v>388.5102</v>
      </c>
      <c r="W208" s="1"/>
      <c r="X208" s="1"/>
      <c r="Y208" s="1"/>
      <c r="Z208" s="1"/>
    </row>
    <row r="209" spans="1:26" ht="15.75">
      <c r="A209" s="1"/>
      <c r="B209" s="56" t="s">
        <v>38</v>
      </c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8"/>
      <c r="W209" s="1"/>
      <c r="X209" s="1"/>
      <c r="Y209" s="1"/>
      <c r="Z209" s="1"/>
    </row>
    <row r="210" spans="1:26" ht="15.75">
      <c r="A210" s="1"/>
      <c r="B210" s="67" t="s">
        <v>39</v>
      </c>
      <c r="C210" s="73">
        <v>60</v>
      </c>
      <c r="D210" s="73">
        <v>100</v>
      </c>
      <c r="E210" s="73">
        <v>100</v>
      </c>
      <c r="F210" s="12" t="s">
        <v>40</v>
      </c>
      <c r="G210" s="10">
        <v>280</v>
      </c>
      <c r="H210" s="14">
        <v>6.6000000000000003E-2</v>
      </c>
      <c r="I210" s="10">
        <v>0.12</v>
      </c>
      <c r="J210" s="10">
        <v>0.12</v>
      </c>
      <c r="K210" s="14">
        <v>0.05</v>
      </c>
      <c r="L210" s="14">
        <v>0.09</v>
      </c>
      <c r="M210" s="14">
        <v>0.09</v>
      </c>
      <c r="N210" s="10">
        <f t="shared" ref="N210:N221" si="69">H210*G210</f>
        <v>18.48</v>
      </c>
      <c r="O210" s="10">
        <f t="shared" ref="O210:O221" si="70">I210*G210</f>
        <v>33.6</v>
      </c>
      <c r="P210" s="10">
        <f t="shared" ref="P210:P221" si="71">J210*G210</f>
        <v>33.6</v>
      </c>
      <c r="Q210" s="85">
        <f>SUM(N210:N211)</f>
        <v>39.479999999999997</v>
      </c>
      <c r="R210" s="85">
        <f>SUM(O210:O211)</f>
        <v>68.599999999999994</v>
      </c>
      <c r="S210" s="85">
        <f>SUM(P210:P211)</f>
        <v>68.599999999999994</v>
      </c>
      <c r="T210" s="85">
        <f>Q210+Q210*80%</f>
        <v>71.063999999999993</v>
      </c>
      <c r="U210" s="85">
        <f>R210+R210*80%</f>
        <v>123.48</v>
      </c>
      <c r="V210" s="91">
        <f>S210+S210*80%</f>
        <v>123.48</v>
      </c>
      <c r="W210" s="1"/>
      <c r="X210" s="1"/>
      <c r="Y210" s="1"/>
      <c r="Z210" s="1"/>
    </row>
    <row r="211" spans="1:26" ht="15.75">
      <c r="A211" s="1"/>
      <c r="B211" s="67"/>
      <c r="C211" s="73"/>
      <c r="D211" s="73"/>
      <c r="E211" s="73"/>
      <c r="F211" s="12" t="s">
        <v>41</v>
      </c>
      <c r="G211" s="10">
        <v>3500</v>
      </c>
      <c r="H211" s="11">
        <v>6.0000000000000001E-3</v>
      </c>
      <c r="I211" s="11">
        <v>0.01</v>
      </c>
      <c r="J211" s="11">
        <v>0.01</v>
      </c>
      <c r="K211" s="11">
        <v>0.05</v>
      </c>
      <c r="L211" s="11">
        <v>0.09</v>
      </c>
      <c r="M211" s="11">
        <v>0.09</v>
      </c>
      <c r="N211" s="10">
        <f t="shared" si="69"/>
        <v>21</v>
      </c>
      <c r="O211" s="10">
        <f t="shared" si="70"/>
        <v>35</v>
      </c>
      <c r="P211" s="10">
        <f t="shared" si="71"/>
        <v>35</v>
      </c>
      <c r="Q211" s="85"/>
      <c r="R211" s="85"/>
      <c r="S211" s="85"/>
      <c r="T211" s="85"/>
      <c r="U211" s="85"/>
      <c r="V211" s="91"/>
      <c r="W211" s="1"/>
      <c r="X211" s="1"/>
      <c r="Y211" s="1"/>
      <c r="Z211" s="1"/>
    </row>
    <row r="212" spans="1:26" ht="15.75">
      <c r="A212" s="1"/>
      <c r="B212" s="67"/>
      <c r="C212" s="73"/>
      <c r="D212" s="73"/>
      <c r="E212" s="73"/>
      <c r="F212" s="12" t="s">
        <v>42</v>
      </c>
      <c r="G212" s="10">
        <v>653</v>
      </c>
      <c r="H212" s="11">
        <v>3.0000000000000001E-3</v>
      </c>
      <c r="I212" s="11">
        <v>4.0000000000000001E-3</v>
      </c>
      <c r="J212" s="11">
        <v>5.0000000000000001E-3</v>
      </c>
      <c r="K212" s="11">
        <v>3.0000000000000001E-3</v>
      </c>
      <c r="L212" s="11">
        <v>4.0000000000000001E-3</v>
      </c>
      <c r="M212" s="11">
        <v>5.0000000000000001E-3</v>
      </c>
      <c r="N212" s="10">
        <f t="shared" si="69"/>
        <v>1.9590000000000001</v>
      </c>
      <c r="O212" s="10">
        <f t="shared" si="70"/>
        <v>2.6120000000000001</v>
      </c>
      <c r="P212" s="10">
        <f t="shared" si="71"/>
        <v>3.2650000000000001</v>
      </c>
      <c r="Q212" s="85"/>
      <c r="R212" s="85"/>
      <c r="S212" s="85"/>
      <c r="T212" s="85"/>
      <c r="U212" s="85"/>
      <c r="V212" s="91"/>
      <c r="W212" s="1"/>
      <c r="X212" s="1"/>
      <c r="Y212" s="1"/>
      <c r="Z212" s="1"/>
    </row>
    <row r="213" spans="1:26" ht="63">
      <c r="A213" s="1"/>
      <c r="B213" s="67" t="s">
        <v>119</v>
      </c>
      <c r="C213" s="73">
        <v>200</v>
      </c>
      <c r="D213" s="73">
        <v>200</v>
      </c>
      <c r="E213" s="73">
        <v>200</v>
      </c>
      <c r="F213" s="16" t="s">
        <v>44</v>
      </c>
      <c r="G213" s="10">
        <v>1426</v>
      </c>
      <c r="H213" s="14">
        <v>0.16</v>
      </c>
      <c r="I213" s="14">
        <v>0.16</v>
      </c>
      <c r="J213" s="14">
        <v>0.16</v>
      </c>
      <c r="K213" s="14">
        <v>0.109</v>
      </c>
      <c r="L213" s="14">
        <v>0.109</v>
      </c>
      <c r="M213" s="14">
        <v>0.109</v>
      </c>
      <c r="N213" s="10">
        <f t="shared" si="69"/>
        <v>228.16</v>
      </c>
      <c r="O213" s="10">
        <f t="shared" si="70"/>
        <v>228.16</v>
      </c>
      <c r="P213" s="10">
        <f t="shared" si="71"/>
        <v>228.16</v>
      </c>
      <c r="Q213" s="85">
        <f>SUM(N213:N218)</f>
        <v>269.971</v>
      </c>
      <c r="R213" s="85">
        <f>SUM(O213:O218)</f>
        <v>269.971</v>
      </c>
      <c r="S213" s="85">
        <f>SUM(P213:P218)</f>
        <v>269.971</v>
      </c>
      <c r="T213" s="85">
        <f>Q213+Q213*80%</f>
        <v>485.94779999999997</v>
      </c>
      <c r="U213" s="85">
        <f>R213+R213*80%</f>
        <v>485.94779999999997</v>
      </c>
      <c r="V213" s="91">
        <f>S213+S213*80%</f>
        <v>485.94779999999997</v>
      </c>
      <c r="W213" s="1"/>
      <c r="X213" s="1"/>
      <c r="Y213" s="1"/>
      <c r="Z213" s="1"/>
    </row>
    <row r="214" spans="1:26" ht="15.75">
      <c r="A214" s="1"/>
      <c r="B214" s="67"/>
      <c r="C214" s="73"/>
      <c r="D214" s="73"/>
      <c r="E214" s="73"/>
      <c r="F214" s="12" t="s">
        <v>42</v>
      </c>
      <c r="G214" s="10">
        <v>653</v>
      </c>
      <c r="H214" s="11">
        <v>4.2999999999999997E-2</v>
      </c>
      <c r="I214" s="11">
        <v>4.2999999999999997E-2</v>
      </c>
      <c r="J214" s="11">
        <v>4.2999999999999997E-2</v>
      </c>
      <c r="K214" s="14">
        <v>4.2999999999999997E-2</v>
      </c>
      <c r="L214" s="14">
        <v>4.2999999999999997E-2</v>
      </c>
      <c r="M214" s="14">
        <v>4.2999999999999997E-2</v>
      </c>
      <c r="N214" s="10">
        <f t="shared" si="69"/>
        <v>28.079000000000001</v>
      </c>
      <c r="O214" s="10">
        <f t="shared" si="70"/>
        <v>28.079000000000001</v>
      </c>
      <c r="P214" s="10">
        <f t="shared" si="71"/>
        <v>28.079000000000001</v>
      </c>
      <c r="Q214" s="85"/>
      <c r="R214" s="85"/>
      <c r="S214" s="85"/>
      <c r="T214" s="85"/>
      <c r="U214" s="85"/>
      <c r="V214" s="91"/>
      <c r="W214" s="1"/>
      <c r="X214" s="1"/>
      <c r="Y214" s="1"/>
      <c r="Z214" s="1"/>
    </row>
    <row r="215" spans="1:26" ht="15.75">
      <c r="A215" s="1"/>
      <c r="B215" s="67"/>
      <c r="C215" s="73"/>
      <c r="D215" s="73"/>
      <c r="E215" s="73"/>
      <c r="F215" s="12" t="s">
        <v>98</v>
      </c>
      <c r="G215" s="10">
        <v>607</v>
      </c>
      <c r="H215" s="45">
        <v>1.2999999999999999E-2</v>
      </c>
      <c r="I215" s="45">
        <v>1.2999999999999999E-2</v>
      </c>
      <c r="J215" s="45">
        <v>1.2999999999999999E-2</v>
      </c>
      <c r="K215" s="14">
        <v>1.2999999999999999E-2</v>
      </c>
      <c r="L215" s="14">
        <v>1.2999999999999999E-2</v>
      </c>
      <c r="M215" s="14">
        <v>1.2999999999999999E-2</v>
      </c>
      <c r="N215" s="10">
        <f t="shared" si="69"/>
        <v>7.891</v>
      </c>
      <c r="O215" s="10">
        <f t="shared" si="70"/>
        <v>7.891</v>
      </c>
      <c r="P215" s="10">
        <f t="shared" si="71"/>
        <v>7.891</v>
      </c>
      <c r="Q215" s="85"/>
      <c r="R215" s="85"/>
      <c r="S215" s="85"/>
      <c r="T215" s="85"/>
      <c r="U215" s="85"/>
      <c r="V215" s="91"/>
      <c r="W215" s="1"/>
      <c r="X215" s="1"/>
      <c r="Y215" s="1"/>
      <c r="Z215" s="1"/>
    </row>
    <row r="216" spans="1:26" ht="15.75">
      <c r="A216" s="1"/>
      <c r="B216" s="67"/>
      <c r="C216" s="73"/>
      <c r="D216" s="73"/>
      <c r="E216" s="73"/>
      <c r="F216" s="12" t="s">
        <v>46</v>
      </c>
      <c r="G216" s="10">
        <v>240</v>
      </c>
      <c r="H216" s="45">
        <v>1.6E-2</v>
      </c>
      <c r="I216" s="45">
        <v>1.6E-2</v>
      </c>
      <c r="J216" s="45">
        <v>1.6E-2</v>
      </c>
      <c r="K216" s="14">
        <v>1.2999999999999999E-2</v>
      </c>
      <c r="L216" s="14">
        <v>1.2999999999999999E-2</v>
      </c>
      <c r="M216" s="14">
        <v>1.2999999999999999E-2</v>
      </c>
      <c r="N216" s="10">
        <f t="shared" si="69"/>
        <v>3.84</v>
      </c>
      <c r="O216" s="10">
        <f t="shared" si="70"/>
        <v>3.84</v>
      </c>
      <c r="P216" s="10">
        <f t="shared" si="71"/>
        <v>3.84</v>
      </c>
      <c r="Q216" s="85"/>
      <c r="R216" s="85"/>
      <c r="S216" s="85"/>
      <c r="T216" s="85"/>
      <c r="U216" s="85"/>
      <c r="V216" s="91"/>
      <c r="W216" s="1"/>
      <c r="X216" s="1"/>
      <c r="Y216" s="1"/>
      <c r="Z216" s="1"/>
    </row>
    <row r="217" spans="1:26" ht="15.75">
      <c r="A217" s="1"/>
      <c r="B217" s="67"/>
      <c r="C217" s="73"/>
      <c r="D217" s="73"/>
      <c r="E217" s="73"/>
      <c r="F217" s="12" t="s">
        <v>55</v>
      </c>
      <c r="G217" s="10">
        <v>149</v>
      </c>
      <c r="H217" s="45">
        <v>1.2999999999999999E-2</v>
      </c>
      <c r="I217" s="45">
        <v>1.2999999999999999E-2</v>
      </c>
      <c r="J217" s="45">
        <v>1.2999999999999999E-2</v>
      </c>
      <c r="K217" s="14">
        <v>0.01</v>
      </c>
      <c r="L217" s="14">
        <v>0.01</v>
      </c>
      <c r="M217" s="14">
        <v>0.01</v>
      </c>
      <c r="N217" s="10">
        <f t="shared" si="69"/>
        <v>1.9370000000000001</v>
      </c>
      <c r="O217" s="10">
        <f t="shared" si="70"/>
        <v>1.9370000000000001</v>
      </c>
      <c r="P217" s="10">
        <f t="shared" si="71"/>
        <v>1.9370000000000001</v>
      </c>
      <c r="Q217" s="85"/>
      <c r="R217" s="85"/>
      <c r="S217" s="85"/>
      <c r="T217" s="85"/>
      <c r="U217" s="85"/>
      <c r="V217" s="91"/>
      <c r="W217" s="1"/>
      <c r="X217" s="1"/>
      <c r="Y217" s="1"/>
      <c r="Z217" s="1"/>
    </row>
    <row r="218" spans="1:26" ht="15.75">
      <c r="A218" s="1"/>
      <c r="B218" s="67"/>
      <c r="C218" s="73"/>
      <c r="D218" s="73"/>
      <c r="E218" s="73"/>
      <c r="F218" s="40" t="s">
        <v>24</v>
      </c>
      <c r="G218" s="10">
        <v>64</v>
      </c>
      <c r="H218" s="11">
        <v>1E-3</v>
      </c>
      <c r="I218" s="11">
        <v>1E-3</v>
      </c>
      <c r="J218" s="11">
        <v>1E-3</v>
      </c>
      <c r="K218" s="11">
        <v>1E-3</v>
      </c>
      <c r="L218" s="11">
        <v>1E-3</v>
      </c>
      <c r="M218" s="11">
        <v>1E-3</v>
      </c>
      <c r="N218" s="10">
        <f t="shared" si="69"/>
        <v>6.4000000000000001E-2</v>
      </c>
      <c r="O218" s="10">
        <f t="shared" si="70"/>
        <v>6.4000000000000001E-2</v>
      </c>
      <c r="P218" s="10">
        <f t="shared" si="71"/>
        <v>6.4000000000000001E-2</v>
      </c>
      <c r="Q218" s="85"/>
      <c r="R218" s="85"/>
      <c r="S218" s="85"/>
      <c r="T218" s="85"/>
      <c r="U218" s="85"/>
      <c r="V218" s="91"/>
      <c r="W218" s="1"/>
      <c r="X218" s="1"/>
      <c r="Y218" s="1"/>
      <c r="Z218" s="1"/>
    </row>
    <row r="219" spans="1:26" ht="31.5">
      <c r="A219" s="1"/>
      <c r="B219" s="67" t="s">
        <v>48</v>
      </c>
      <c r="C219" s="73">
        <v>200</v>
      </c>
      <c r="D219" s="73">
        <v>200</v>
      </c>
      <c r="E219" s="73">
        <v>200</v>
      </c>
      <c r="F219" s="16" t="s">
        <v>49</v>
      </c>
      <c r="G219" s="10">
        <v>1500</v>
      </c>
      <c r="H219" s="11">
        <v>3.0000000000000001E-3</v>
      </c>
      <c r="I219" s="11">
        <v>3.0000000000000001E-3</v>
      </c>
      <c r="J219" s="11">
        <v>3.0000000000000001E-3</v>
      </c>
      <c r="K219" s="11">
        <v>3.0000000000000001E-3</v>
      </c>
      <c r="L219" s="11">
        <v>3.0000000000000001E-3</v>
      </c>
      <c r="M219" s="11">
        <v>3.0000000000000001E-3</v>
      </c>
      <c r="N219" s="10">
        <f t="shared" si="69"/>
        <v>4.5</v>
      </c>
      <c r="O219" s="10">
        <f t="shared" si="70"/>
        <v>4.5</v>
      </c>
      <c r="P219" s="10">
        <f t="shared" si="71"/>
        <v>4.5</v>
      </c>
      <c r="Q219" s="85">
        <f>SUM(N219:N221)</f>
        <v>46.87</v>
      </c>
      <c r="R219" s="85">
        <f>SUM(O219:O221)</f>
        <v>46.87</v>
      </c>
      <c r="S219" s="85">
        <f>SUM(P219:P221)</f>
        <v>46.87</v>
      </c>
      <c r="T219" s="85">
        <f>Q219+Q219*80%</f>
        <v>84.366</v>
      </c>
      <c r="U219" s="85">
        <f>R219+R219*80%</f>
        <v>84.366</v>
      </c>
      <c r="V219" s="91">
        <f>S219+S219*80%</f>
        <v>84.366</v>
      </c>
      <c r="W219" s="1"/>
      <c r="X219" s="1"/>
      <c r="Y219" s="1"/>
      <c r="Z219" s="1"/>
    </row>
    <row r="220" spans="1:26" ht="15.75">
      <c r="A220" s="1"/>
      <c r="B220" s="67"/>
      <c r="C220" s="73"/>
      <c r="D220" s="73"/>
      <c r="E220" s="73"/>
      <c r="F220" s="12" t="s">
        <v>36</v>
      </c>
      <c r="G220" s="10">
        <v>437</v>
      </c>
      <c r="H220" s="14">
        <v>0.01</v>
      </c>
      <c r="I220" s="14">
        <v>0.01</v>
      </c>
      <c r="J220" s="14">
        <v>0.01</v>
      </c>
      <c r="K220" s="14">
        <v>0.01</v>
      </c>
      <c r="L220" s="14">
        <v>0.01</v>
      </c>
      <c r="M220" s="14">
        <v>0.01</v>
      </c>
      <c r="N220" s="10">
        <f t="shared" si="69"/>
        <v>4.37</v>
      </c>
      <c r="O220" s="10">
        <f t="shared" si="70"/>
        <v>4.37</v>
      </c>
      <c r="P220" s="10">
        <f t="shared" si="71"/>
        <v>4.37</v>
      </c>
      <c r="Q220" s="73"/>
      <c r="R220" s="73"/>
      <c r="S220" s="73"/>
      <c r="T220" s="73"/>
      <c r="U220" s="73"/>
      <c r="V220" s="92"/>
      <c r="W220" s="1"/>
      <c r="X220" s="1"/>
      <c r="Y220" s="1"/>
      <c r="Z220" s="1"/>
    </row>
    <row r="221" spans="1:26" ht="15.75">
      <c r="A221" s="1"/>
      <c r="B221" s="67"/>
      <c r="C221" s="73"/>
      <c r="D221" s="73"/>
      <c r="E221" s="73"/>
      <c r="F221" s="12" t="s">
        <v>50</v>
      </c>
      <c r="G221" s="10">
        <v>2000</v>
      </c>
      <c r="H221" s="11">
        <v>1.9E-2</v>
      </c>
      <c r="I221" s="11">
        <v>1.9E-2</v>
      </c>
      <c r="J221" s="11">
        <v>1.9E-2</v>
      </c>
      <c r="K221" s="11">
        <v>1.9E-2</v>
      </c>
      <c r="L221" s="11">
        <v>1.9E-2</v>
      </c>
      <c r="M221" s="11">
        <v>1.9E-2</v>
      </c>
      <c r="N221" s="10">
        <f t="shared" si="69"/>
        <v>38</v>
      </c>
      <c r="O221" s="10">
        <f t="shared" si="70"/>
        <v>38</v>
      </c>
      <c r="P221" s="10">
        <f t="shared" si="71"/>
        <v>38</v>
      </c>
      <c r="Q221" s="73"/>
      <c r="R221" s="73"/>
      <c r="S221" s="73"/>
      <c r="T221" s="73"/>
      <c r="U221" s="73"/>
      <c r="V221" s="92"/>
      <c r="W221" s="1"/>
      <c r="X221" s="1"/>
      <c r="Y221" s="1"/>
      <c r="Z221" s="1"/>
    </row>
    <row r="222" spans="1:26" ht="15.75">
      <c r="A222" s="1"/>
      <c r="B222" s="17" t="s">
        <v>51</v>
      </c>
      <c r="C222" s="11">
        <v>20</v>
      </c>
      <c r="D222" s="11">
        <v>35</v>
      </c>
      <c r="E222" s="11">
        <v>40</v>
      </c>
      <c r="F222" s="18" t="s">
        <v>51</v>
      </c>
      <c r="G222" s="10">
        <v>425</v>
      </c>
      <c r="H222" s="14">
        <v>0.02</v>
      </c>
      <c r="I222" s="11">
        <v>3.5000000000000003E-2</v>
      </c>
      <c r="J222" s="14">
        <v>0.04</v>
      </c>
      <c r="K222" s="14">
        <v>0.02</v>
      </c>
      <c r="L222" s="11">
        <v>3.5000000000000003E-2</v>
      </c>
      <c r="M222" s="14">
        <v>0.04</v>
      </c>
      <c r="N222" s="10">
        <f t="shared" ref="N222" si="72">H222*G222</f>
        <v>8.5</v>
      </c>
      <c r="O222" s="10">
        <f t="shared" ref="O222" si="73">I222*G222</f>
        <v>14.875</v>
      </c>
      <c r="P222" s="10">
        <f t="shared" ref="P222" si="74">J222*G222</f>
        <v>17</v>
      </c>
      <c r="Q222" s="10">
        <f>SUM(N222)</f>
        <v>8.5</v>
      </c>
      <c r="R222" s="10">
        <f>SUM(O222)</f>
        <v>14.875</v>
      </c>
      <c r="S222" s="10">
        <f>SUM(P222)</f>
        <v>17</v>
      </c>
      <c r="T222" s="11">
        <f>Q222+Q222*80%</f>
        <v>15.3</v>
      </c>
      <c r="U222" s="11">
        <f>R222+R222*80%</f>
        <v>26.774999999999999</v>
      </c>
      <c r="V222" s="26">
        <f>S222+S222*80%</f>
        <v>30.6</v>
      </c>
      <c r="W222" s="1"/>
      <c r="X222" s="1"/>
      <c r="Y222" s="1"/>
      <c r="Z222" s="1"/>
    </row>
    <row r="223" spans="1:26" ht="15.75">
      <c r="A223" s="1"/>
      <c r="B223" s="17"/>
      <c r="C223" s="11"/>
      <c r="D223" s="11"/>
      <c r="E223" s="11"/>
      <c r="F223" s="18"/>
      <c r="G223" s="10"/>
      <c r="H223" s="14"/>
      <c r="I223" s="11"/>
      <c r="J223" s="14"/>
      <c r="K223" s="14"/>
      <c r="L223" s="14"/>
      <c r="M223" s="14"/>
      <c r="N223" s="10"/>
      <c r="O223" s="10"/>
      <c r="P223" s="10"/>
      <c r="Q223" s="29">
        <f t="shared" ref="Q223:V223" si="75">SUM(Q210:Q222)</f>
        <v>364.82100000000003</v>
      </c>
      <c r="R223" s="29">
        <f t="shared" si="75"/>
        <v>400.31599999999997</v>
      </c>
      <c r="S223" s="29">
        <f t="shared" si="75"/>
        <v>402.44099999999997</v>
      </c>
      <c r="T223" s="29">
        <f t="shared" si="75"/>
        <v>656.67780000000005</v>
      </c>
      <c r="U223" s="29">
        <f t="shared" si="75"/>
        <v>720.56880000000001</v>
      </c>
      <c r="V223" s="30">
        <f t="shared" si="75"/>
        <v>724.39380000000006</v>
      </c>
      <c r="W223" s="1"/>
      <c r="X223" s="1"/>
      <c r="Y223" s="1"/>
      <c r="Z223" s="1"/>
    </row>
    <row r="224" spans="1:26" ht="15.75">
      <c r="A224" s="1"/>
      <c r="B224" s="56" t="s">
        <v>52</v>
      </c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8"/>
      <c r="W224" s="1"/>
      <c r="X224" s="1"/>
      <c r="Y224" s="1"/>
      <c r="Z224" s="1"/>
    </row>
    <row r="225" spans="1:26" ht="31.5">
      <c r="A225" s="1"/>
      <c r="B225" s="67" t="s">
        <v>53</v>
      </c>
      <c r="C225" s="73">
        <v>80</v>
      </c>
      <c r="D225" s="73">
        <v>100</v>
      </c>
      <c r="E225" s="73">
        <v>100</v>
      </c>
      <c r="F225" s="19" t="s">
        <v>54</v>
      </c>
      <c r="G225" s="10">
        <v>2711</v>
      </c>
      <c r="H225" s="11">
        <v>0.16200000000000001</v>
      </c>
      <c r="I225" s="14">
        <v>0.216</v>
      </c>
      <c r="J225" s="14">
        <v>0.216</v>
      </c>
      <c r="K225" s="14">
        <v>0.11899999999999999</v>
      </c>
      <c r="L225" s="14">
        <v>0.159</v>
      </c>
      <c r="M225" s="14">
        <v>0.159</v>
      </c>
      <c r="N225" s="10">
        <f t="shared" ref="N225:N237" si="76">H225*G225</f>
        <v>439.18200000000002</v>
      </c>
      <c r="O225" s="10">
        <f t="shared" ref="O225:O237" si="77">I225*G225</f>
        <v>585.57600000000002</v>
      </c>
      <c r="P225" s="10">
        <f t="shared" ref="P225:P237" si="78">J225*G225</f>
        <v>585.57600000000002</v>
      </c>
      <c r="Q225" s="85">
        <f>SUM(N225:N231)</f>
        <v>478.29500000000002</v>
      </c>
      <c r="R225" s="85">
        <f>SUM(O225:O231)</f>
        <v>638.50199999999995</v>
      </c>
      <c r="S225" s="85">
        <f>SUM(P225:P231)</f>
        <v>638.50199999999995</v>
      </c>
      <c r="T225" s="73">
        <f>Q225+Q225*80%</f>
        <v>860.93100000000004</v>
      </c>
      <c r="U225" s="73">
        <f>R225+R225*80%</f>
        <v>1149.3036</v>
      </c>
      <c r="V225" s="92">
        <f>S225+S225*80%</f>
        <v>1149.3036</v>
      </c>
      <c r="W225" s="1"/>
      <c r="X225" s="1"/>
      <c r="Y225" s="1"/>
      <c r="Z225" s="1"/>
    </row>
    <row r="226" spans="1:26" ht="15.75">
      <c r="A226" s="1"/>
      <c r="B226" s="67"/>
      <c r="C226" s="73"/>
      <c r="D226" s="73"/>
      <c r="E226" s="73"/>
      <c r="F226" s="12" t="s">
        <v>46</v>
      </c>
      <c r="G226" s="10">
        <v>240</v>
      </c>
      <c r="H226" s="14">
        <v>0.01</v>
      </c>
      <c r="I226" s="11">
        <v>1.4999999999999999E-2</v>
      </c>
      <c r="J226" s="11">
        <v>1.4999999999999999E-2</v>
      </c>
      <c r="K226" s="11">
        <v>1.2E-2</v>
      </c>
      <c r="L226" s="11">
        <v>8.0000000000000002E-3</v>
      </c>
      <c r="M226" s="11">
        <v>1.2E-2</v>
      </c>
      <c r="N226" s="10">
        <f t="shared" si="76"/>
        <v>2.4</v>
      </c>
      <c r="O226" s="10">
        <f t="shared" si="77"/>
        <v>3.6</v>
      </c>
      <c r="P226" s="10">
        <f t="shared" si="78"/>
        <v>3.6</v>
      </c>
      <c r="Q226" s="85"/>
      <c r="R226" s="85"/>
      <c r="S226" s="85"/>
      <c r="T226" s="73"/>
      <c r="U226" s="73"/>
      <c r="V226" s="92"/>
      <c r="W226" s="1"/>
      <c r="X226" s="1"/>
    </row>
    <row r="227" spans="1:26" ht="15.75">
      <c r="A227" s="1"/>
      <c r="B227" s="67"/>
      <c r="C227" s="73"/>
      <c r="D227" s="73"/>
      <c r="E227" s="73"/>
      <c r="F227" s="12" t="s">
        <v>55</v>
      </c>
      <c r="G227" s="10">
        <v>149</v>
      </c>
      <c r="H227" s="11">
        <v>7.0000000000000001E-3</v>
      </c>
      <c r="I227" s="11">
        <v>0.01</v>
      </c>
      <c r="J227" s="11">
        <v>0.01</v>
      </c>
      <c r="K227" s="11">
        <v>8.0000000000000002E-3</v>
      </c>
      <c r="L227" s="11">
        <v>6.0000000000000001E-3</v>
      </c>
      <c r="M227" s="11">
        <v>8.0000000000000002E-3</v>
      </c>
      <c r="N227" s="10">
        <f t="shared" si="76"/>
        <v>1.0429999999999999</v>
      </c>
      <c r="O227" s="10">
        <f t="shared" si="77"/>
        <v>1.49</v>
      </c>
      <c r="P227" s="10">
        <f t="shared" si="78"/>
        <v>1.49</v>
      </c>
      <c r="Q227" s="85"/>
      <c r="R227" s="85"/>
      <c r="S227" s="85"/>
      <c r="T227" s="73"/>
      <c r="U227" s="73"/>
      <c r="V227" s="92"/>
      <c r="W227" s="1"/>
      <c r="X227" s="1"/>
    </row>
    <row r="228" spans="1:26" ht="15.75">
      <c r="A228" s="1"/>
      <c r="B228" s="67"/>
      <c r="C228" s="73"/>
      <c r="D228" s="73"/>
      <c r="E228" s="73"/>
      <c r="F228" s="12" t="s">
        <v>42</v>
      </c>
      <c r="G228" s="10">
        <v>653</v>
      </c>
      <c r="H228" s="11">
        <v>7.0000000000000001E-3</v>
      </c>
      <c r="I228" s="11">
        <v>0.01</v>
      </c>
      <c r="J228" s="11">
        <v>0.01</v>
      </c>
      <c r="K228" s="11">
        <v>0.01</v>
      </c>
      <c r="L228" s="11">
        <v>7.0000000000000001E-3</v>
      </c>
      <c r="M228" s="11">
        <v>0.01</v>
      </c>
      <c r="N228" s="10">
        <f t="shared" si="76"/>
        <v>4.5709999999999997</v>
      </c>
      <c r="O228" s="10">
        <f t="shared" si="77"/>
        <v>6.53</v>
      </c>
      <c r="P228" s="10">
        <f t="shared" si="78"/>
        <v>6.53</v>
      </c>
      <c r="Q228" s="85"/>
      <c r="R228" s="85"/>
      <c r="S228" s="85"/>
      <c r="T228" s="73"/>
      <c r="U228" s="73"/>
      <c r="V228" s="92"/>
      <c r="W228" s="1"/>
      <c r="X228" s="1"/>
    </row>
    <row r="229" spans="1:26" ht="15.75">
      <c r="A229" s="1"/>
      <c r="B229" s="67"/>
      <c r="C229" s="73"/>
      <c r="D229" s="73"/>
      <c r="E229" s="73"/>
      <c r="F229" s="12" t="s">
        <v>56</v>
      </c>
      <c r="G229" s="10">
        <v>2000</v>
      </c>
      <c r="H229" s="11">
        <v>1.4999999999999999E-2</v>
      </c>
      <c r="I229" s="11">
        <v>0.02</v>
      </c>
      <c r="J229" s="11">
        <v>0.02</v>
      </c>
      <c r="K229" s="11">
        <v>0.02</v>
      </c>
      <c r="L229" s="11">
        <v>1.4999999999999999E-2</v>
      </c>
      <c r="M229" s="11">
        <v>0.02</v>
      </c>
      <c r="N229" s="10">
        <f t="shared" si="76"/>
        <v>30</v>
      </c>
      <c r="O229" s="10">
        <f t="shared" si="77"/>
        <v>40</v>
      </c>
      <c r="P229" s="10">
        <f t="shared" si="78"/>
        <v>40</v>
      </c>
      <c r="Q229" s="85"/>
      <c r="R229" s="85"/>
      <c r="S229" s="85"/>
      <c r="T229" s="73"/>
      <c r="U229" s="73"/>
      <c r="V229" s="92"/>
      <c r="W229" s="1"/>
      <c r="X229" s="1"/>
    </row>
    <row r="230" spans="1:26" ht="15.75">
      <c r="A230" s="1"/>
      <c r="B230" s="67"/>
      <c r="C230" s="73"/>
      <c r="D230" s="73"/>
      <c r="E230" s="73"/>
      <c r="F230" s="12" t="s">
        <v>47</v>
      </c>
      <c r="G230" s="10">
        <v>207</v>
      </c>
      <c r="H230" s="11">
        <v>5.0000000000000001E-3</v>
      </c>
      <c r="I230" s="14">
        <v>6.0000000000000001E-3</v>
      </c>
      <c r="J230" s="14">
        <v>6.0000000000000001E-3</v>
      </c>
      <c r="K230" s="14">
        <v>6.0000000000000001E-3</v>
      </c>
      <c r="L230" s="11">
        <v>5.0000000000000001E-3</v>
      </c>
      <c r="M230" s="14">
        <v>6.0000000000000001E-3</v>
      </c>
      <c r="N230" s="10">
        <f t="shared" si="76"/>
        <v>1.0349999999999999</v>
      </c>
      <c r="O230" s="10">
        <f t="shared" si="77"/>
        <v>1.242</v>
      </c>
      <c r="P230" s="10">
        <f t="shared" si="78"/>
        <v>1.242</v>
      </c>
      <c r="Q230" s="85"/>
      <c r="R230" s="85"/>
      <c r="S230" s="85"/>
      <c r="T230" s="73"/>
      <c r="U230" s="73"/>
      <c r="V230" s="92"/>
      <c r="W230" s="1"/>
      <c r="X230" s="1"/>
    </row>
    <row r="231" spans="1:26" ht="15.75">
      <c r="A231" s="1"/>
      <c r="B231" s="67"/>
      <c r="C231" s="73"/>
      <c r="D231" s="73"/>
      <c r="E231" s="73"/>
      <c r="F231" s="12" t="s">
        <v>24</v>
      </c>
      <c r="G231" s="10">
        <v>64</v>
      </c>
      <c r="H231" s="11">
        <v>1E-3</v>
      </c>
      <c r="I231" s="11">
        <v>1E-3</v>
      </c>
      <c r="J231" s="11">
        <v>1E-3</v>
      </c>
      <c r="K231" s="11">
        <v>1E-3</v>
      </c>
      <c r="L231" s="11">
        <v>1E-3</v>
      </c>
      <c r="M231" s="11">
        <v>1E-3</v>
      </c>
      <c r="N231" s="10">
        <f t="shared" si="76"/>
        <v>6.4000000000000001E-2</v>
      </c>
      <c r="O231" s="10">
        <f t="shared" si="77"/>
        <v>6.4000000000000001E-2</v>
      </c>
      <c r="P231" s="10">
        <f t="shared" si="78"/>
        <v>6.4000000000000001E-2</v>
      </c>
      <c r="Q231" s="85"/>
      <c r="R231" s="85"/>
      <c r="S231" s="85"/>
      <c r="T231" s="73"/>
      <c r="U231" s="73"/>
      <c r="V231" s="92"/>
      <c r="W231" s="1"/>
      <c r="X231" s="1"/>
    </row>
    <row r="232" spans="1:26" ht="15.75">
      <c r="A232" s="1"/>
      <c r="B232" s="67" t="s">
        <v>57</v>
      </c>
      <c r="C232" s="73">
        <v>100</v>
      </c>
      <c r="D232" s="73">
        <v>150</v>
      </c>
      <c r="E232" s="73">
        <v>150</v>
      </c>
      <c r="F232" s="12" t="s">
        <v>29</v>
      </c>
      <c r="G232" s="10">
        <v>3652</v>
      </c>
      <c r="H232" s="11">
        <v>5.0000000000000001E-3</v>
      </c>
      <c r="I232" s="11">
        <v>5.0000000000000001E-3</v>
      </c>
      <c r="J232" s="11">
        <v>5.0000000000000001E-3</v>
      </c>
      <c r="K232" s="11">
        <v>5.0000000000000001E-3</v>
      </c>
      <c r="L232" s="11">
        <v>5.0000000000000001E-3</v>
      </c>
      <c r="M232" s="11">
        <v>5.0000000000000001E-3</v>
      </c>
      <c r="N232" s="10">
        <f t="shared" si="76"/>
        <v>18.260000000000002</v>
      </c>
      <c r="O232" s="10">
        <f t="shared" si="77"/>
        <v>18.260000000000002</v>
      </c>
      <c r="P232" s="10">
        <f t="shared" si="78"/>
        <v>18.260000000000002</v>
      </c>
      <c r="Q232" s="85">
        <f>SUM(N232:N234)</f>
        <v>32.628</v>
      </c>
      <c r="R232" s="85">
        <f>SUM(O232:O234)</f>
        <v>39.481999999999999</v>
      </c>
      <c r="S232" s="85">
        <f>SUM(P232:P234)</f>
        <v>39.481999999999999</v>
      </c>
      <c r="T232" s="85">
        <f>Q232+Q232*80%</f>
        <v>58.730400000000003</v>
      </c>
      <c r="U232" s="85">
        <f>R232+R232*80%</f>
        <v>71.067599999999999</v>
      </c>
      <c r="V232" s="91">
        <f>S232+S232*80%</f>
        <v>71.067599999999999</v>
      </c>
      <c r="W232" s="1"/>
      <c r="X232" s="1"/>
    </row>
    <row r="233" spans="1:26" ht="15.75">
      <c r="A233" s="1"/>
      <c r="B233" s="67"/>
      <c r="C233" s="73"/>
      <c r="D233" s="73"/>
      <c r="E233" s="73"/>
      <c r="F233" s="12" t="s">
        <v>58</v>
      </c>
      <c r="G233" s="10">
        <v>298</v>
      </c>
      <c r="H233" s="14">
        <v>4.8000000000000001E-2</v>
      </c>
      <c r="I233" s="14">
        <v>7.0999999999999994E-2</v>
      </c>
      <c r="J233" s="14">
        <v>7.0999999999999994E-2</v>
      </c>
      <c r="K233" s="14">
        <v>4.8000000000000001E-2</v>
      </c>
      <c r="L233" s="14">
        <v>7.0999999999999994E-2</v>
      </c>
      <c r="M233" s="14">
        <v>7.0999999999999994E-2</v>
      </c>
      <c r="N233" s="10">
        <f t="shared" si="76"/>
        <v>14.304</v>
      </c>
      <c r="O233" s="10">
        <f t="shared" si="77"/>
        <v>21.158000000000001</v>
      </c>
      <c r="P233" s="10">
        <f t="shared" si="78"/>
        <v>21.158000000000001</v>
      </c>
      <c r="Q233" s="85"/>
      <c r="R233" s="85"/>
      <c r="S233" s="85"/>
      <c r="T233" s="85"/>
      <c r="U233" s="85"/>
      <c r="V233" s="91"/>
      <c r="W233" s="1"/>
      <c r="X233" s="1"/>
    </row>
    <row r="234" spans="1:26" ht="15.75">
      <c r="A234" s="1"/>
      <c r="B234" s="67"/>
      <c r="C234" s="73"/>
      <c r="D234" s="73"/>
      <c r="E234" s="73"/>
      <c r="F234" s="12" t="s">
        <v>24</v>
      </c>
      <c r="G234" s="10">
        <v>64</v>
      </c>
      <c r="H234" s="11">
        <v>1E-3</v>
      </c>
      <c r="I234" s="11">
        <v>1E-3</v>
      </c>
      <c r="J234" s="11">
        <v>1E-3</v>
      </c>
      <c r="K234" s="11">
        <v>1E-3</v>
      </c>
      <c r="L234" s="11">
        <v>1E-3</v>
      </c>
      <c r="M234" s="11">
        <v>1E-3</v>
      </c>
      <c r="N234" s="10">
        <f t="shared" si="76"/>
        <v>6.4000000000000001E-2</v>
      </c>
      <c r="O234" s="10">
        <f t="shared" si="77"/>
        <v>6.4000000000000001E-2</v>
      </c>
      <c r="P234" s="10">
        <f t="shared" si="78"/>
        <v>6.4000000000000001E-2</v>
      </c>
      <c r="Q234" s="85"/>
      <c r="R234" s="85"/>
      <c r="S234" s="85"/>
      <c r="T234" s="85"/>
      <c r="U234" s="85"/>
      <c r="V234" s="91"/>
      <c r="W234" s="1"/>
      <c r="X234" s="1"/>
    </row>
    <row r="235" spans="1:26" ht="15.75">
      <c r="A235" s="1"/>
      <c r="B235" s="8" t="s">
        <v>59</v>
      </c>
      <c r="C235" s="11">
        <v>50</v>
      </c>
      <c r="D235" s="11">
        <v>50</v>
      </c>
      <c r="E235" s="11">
        <v>50</v>
      </c>
      <c r="F235" s="20" t="s">
        <v>60</v>
      </c>
      <c r="G235" s="10">
        <v>1423</v>
      </c>
      <c r="H235" s="14">
        <v>0.05</v>
      </c>
      <c r="I235" s="14">
        <v>0.05</v>
      </c>
      <c r="J235" s="14">
        <v>0.05</v>
      </c>
      <c r="K235" s="14">
        <v>0.05</v>
      </c>
      <c r="L235" s="14">
        <v>0.05</v>
      </c>
      <c r="M235" s="14">
        <v>0.05</v>
      </c>
      <c r="N235" s="10">
        <f t="shared" si="76"/>
        <v>71.150000000000006</v>
      </c>
      <c r="O235" s="10">
        <f t="shared" si="77"/>
        <v>71.150000000000006</v>
      </c>
      <c r="P235" s="10">
        <f t="shared" si="78"/>
        <v>71.150000000000006</v>
      </c>
      <c r="Q235" s="10">
        <f t="shared" ref="Q235:Q237" si="79">SUM(N235)</f>
        <v>71.150000000000006</v>
      </c>
      <c r="R235" s="10">
        <f t="shared" ref="R235:R237" si="80">SUM(O235)</f>
        <v>71.150000000000006</v>
      </c>
      <c r="S235" s="10">
        <f t="shared" ref="S235:S237" si="81">SUM(P235)</f>
        <v>71.150000000000006</v>
      </c>
      <c r="T235" s="10">
        <f t="shared" ref="T235:V237" si="82">Q235+Q235*80%</f>
        <v>128.07</v>
      </c>
      <c r="U235" s="10">
        <f t="shared" si="82"/>
        <v>128.07</v>
      </c>
      <c r="V235" s="25">
        <f t="shared" si="82"/>
        <v>128.07</v>
      </c>
      <c r="W235" s="1"/>
      <c r="X235" s="1"/>
    </row>
    <row r="236" spans="1:26" ht="15.75">
      <c r="A236" s="1"/>
      <c r="B236" s="8" t="s">
        <v>120</v>
      </c>
      <c r="C236" s="11">
        <v>200</v>
      </c>
      <c r="D236" s="11">
        <v>200</v>
      </c>
      <c r="E236" s="11">
        <v>200</v>
      </c>
      <c r="F236" s="20" t="s">
        <v>121</v>
      </c>
      <c r="G236" s="10">
        <v>400</v>
      </c>
      <c r="H236" s="14">
        <v>0.2</v>
      </c>
      <c r="I236" s="14">
        <v>0.2</v>
      </c>
      <c r="J236" s="14">
        <v>0.2</v>
      </c>
      <c r="K236" s="14">
        <v>0.2</v>
      </c>
      <c r="L236" s="14">
        <v>0.2</v>
      </c>
      <c r="M236" s="14">
        <v>0.2</v>
      </c>
      <c r="N236" s="10">
        <f t="shared" si="76"/>
        <v>80</v>
      </c>
      <c r="O236" s="10">
        <f t="shared" si="77"/>
        <v>80</v>
      </c>
      <c r="P236" s="10">
        <f t="shared" si="78"/>
        <v>80</v>
      </c>
      <c r="Q236" s="10">
        <f t="shared" si="79"/>
        <v>80</v>
      </c>
      <c r="R236" s="10">
        <f t="shared" si="80"/>
        <v>80</v>
      </c>
      <c r="S236" s="10">
        <f t="shared" si="81"/>
        <v>80</v>
      </c>
      <c r="T236" s="10">
        <f t="shared" si="82"/>
        <v>144</v>
      </c>
      <c r="U236" s="10">
        <f t="shared" si="82"/>
        <v>144</v>
      </c>
      <c r="V236" s="25">
        <f t="shared" si="82"/>
        <v>144</v>
      </c>
      <c r="W236" s="1"/>
      <c r="X236" s="1"/>
    </row>
    <row r="237" spans="1:26" ht="15.75">
      <c r="A237" s="1"/>
      <c r="B237" s="17" t="s">
        <v>51</v>
      </c>
      <c r="C237" s="11">
        <v>20</v>
      </c>
      <c r="D237" s="11">
        <v>35</v>
      </c>
      <c r="E237" s="11">
        <v>40</v>
      </c>
      <c r="F237" s="18" t="s">
        <v>62</v>
      </c>
      <c r="G237" s="10">
        <v>425</v>
      </c>
      <c r="H237" s="14">
        <v>0.02</v>
      </c>
      <c r="I237" s="11">
        <v>3.5000000000000003E-2</v>
      </c>
      <c r="J237" s="14">
        <v>0.04</v>
      </c>
      <c r="K237" s="14">
        <v>0.02</v>
      </c>
      <c r="L237" s="11">
        <v>3.5000000000000003E-2</v>
      </c>
      <c r="M237" s="14">
        <v>0.04</v>
      </c>
      <c r="N237" s="10">
        <f t="shared" si="76"/>
        <v>8.5</v>
      </c>
      <c r="O237" s="10">
        <f t="shared" si="77"/>
        <v>14.875</v>
      </c>
      <c r="P237" s="10">
        <f t="shared" si="78"/>
        <v>17</v>
      </c>
      <c r="Q237" s="10">
        <f t="shared" si="79"/>
        <v>8.5</v>
      </c>
      <c r="R237" s="10">
        <f t="shared" si="80"/>
        <v>14.875</v>
      </c>
      <c r="S237" s="10">
        <f t="shared" si="81"/>
        <v>17</v>
      </c>
      <c r="T237" s="31">
        <f t="shared" si="82"/>
        <v>15.3</v>
      </c>
      <c r="U237" s="31">
        <f t="shared" si="82"/>
        <v>26.774999999999999</v>
      </c>
      <c r="V237" s="32">
        <f t="shared" si="82"/>
        <v>30.6</v>
      </c>
      <c r="W237" s="1"/>
      <c r="X237" s="1"/>
    </row>
    <row r="238" spans="1:26" ht="15.75">
      <c r="A238" s="1"/>
      <c r="B238" s="17"/>
      <c r="C238" s="11"/>
      <c r="D238" s="11"/>
      <c r="E238" s="11"/>
      <c r="F238" s="18"/>
      <c r="G238" s="10"/>
      <c r="H238" s="14"/>
      <c r="I238" s="11"/>
      <c r="J238" s="14"/>
      <c r="K238" s="14"/>
      <c r="L238" s="14"/>
      <c r="M238" s="14"/>
      <c r="N238" s="10"/>
      <c r="O238" s="10"/>
      <c r="P238" s="10"/>
      <c r="Q238" s="29">
        <f t="shared" ref="Q238:V238" si="83">SUM(Q225:Q237)</f>
        <v>670.57299999999998</v>
      </c>
      <c r="R238" s="29">
        <f t="shared" si="83"/>
        <v>844.00900000000001</v>
      </c>
      <c r="S238" s="29">
        <f t="shared" si="83"/>
        <v>846.13400000000001</v>
      </c>
      <c r="T238" s="29">
        <f t="shared" si="83"/>
        <v>1207.0314000000001</v>
      </c>
      <c r="U238" s="29">
        <f t="shared" si="83"/>
        <v>1519.2162000000001</v>
      </c>
      <c r="V238" s="30">
        <f t="shared" si="83"/>
        <v>1523.0411999999999</v>
      </c>
      <c r="W238" s="1"/>
      <c r="X238" s="1"/>
    </row>
    <row r="239" spans="1:26" ht="15.75">
      <c r="A239" s="1"/>
      <c r="B239" s="56" t="s">
        <v>63</v>
      </c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8"/>
      <c r="W239" s="1"/>
      <c r="X239" s="1"/>
    </row>
    <row r="240" spans="1:26" ht="15.75">
      <c r="A240" s="1"/>
      <c r="B240" s="68" t="s">
        <v>64</v>
      </c>
      <c r="C240" s="73">
        <v>60</v>
      </c>
      <c r="D240" s="73">
        <v>100</v>
      </c>
      <c r="E240" s="73">
        <v>100</v>
      </c>
      <c r="F240" s="12" t="s">
        <v>65</v>
      </c>
      <c r="G240" s="10">
        <v>140</v>
      </c>
      <c r="H240" s="14">
        <v>4.3999999999999997E-2</v>
      </c>
      <c r="I240" s="10">
        <v>6.3E-2</v>
      </c>
      <c r="J240" s="10">
        <v>6.3E-2</v>
      </c>
      <c r="K240" s="14">
        <v>3.5000000000000003E-2</v>
      </c>
      <c r="L240" s="14">
        <v>0.05</v>
      </c>
      <c r="M240" s="14">
        <v>0.05</v>
      </c>
      <c r="N240" s="10">
        <f t="shared" ref="N240:N254" si="84">H240*G240</f>
        <v>6.16</v>
      </c>
      <c r="O240" s="10">
        <f t="shared" ref="O240:O254" si="85">I240*G240</f>
        <v>8.82</v>
      </c>
      <c r="P240" s="10">
        <f t="shared" ref="P240:P254" si="86">J240*G240</f>
        <v>8.82</v>
      </c>
      <c r="Q240" s="85">
        <f>SUM(N240:N245)</f>
        <v>21.018999999999998</v>
      </c>
      <c r="R240" s="85">
        <f>SUM(O240:O245)</f>
        <v>31.091000000000001</v>
      </c>
      <c r="S240" s="85">
        <f>SUM(P240:P245)</f>
        <v>31.091000000000001</v>
      </c>
      <c r="T240" s="73">
        <f>Q240+Q240*80%</f>
        <v>37.834200000000003</v>
      </c>
      <c r="U240" s="85">
        <f>R240+R240*80%</f>
        <v>55.963799999999999</v>
      </c>
      <c r="V240" s="91">
        <f>S240+S240*80%</f>
        <v>55.963799999999999</v>
      </c>
      <c r="W240" s="1"/>
      <c r="X240" s="1"/>
    </row>
    <row r="241" spans="1:24" ht="15.75">
      <c r="A241" s="1"/>
      <c r="B241" s="69"/>
      <c r="C241" s="73"/>
      <c r="D241" s="73"/>
      <c r="E241" s="73"/>
      <c r="F241" s="12" t="s">
        <v>46</v>
      </c>
      <c r="G241" s="10">
        <v>240</v>
      </c>
      <c r="H241" s="11">
        <v>1.0999999999999999E-2</v>
      </c>
      <c r="I241" s="11">
        <v>3.1E-2</v>
      </c>
      <c r="J241" s="11">
        <v>3.1E-2</v>
      </c>
      <c r="K241" s="11">
        <v>0.01</v>
      </c>
      <c r="L241" s="11">
        <v>0.03</v>
      </c>
      <c r="M241" s="11">
        <v>0.03</v>
      </c>
      <c r="N241" s="10">
        <f t="shared" si="84"/>
        <v>2.64</v>
      </c>
      <c r="O241" s="10">
        <f t="shared" si="85"/>
        <v>7.44</v>
      </c>
      <c r="P241" s="10">
        <f t="shared" si="86"/>
        <v>7.44</v>
      </c>
      <c r="Q241" s="85"/>
      <c r="R241" s="85"/>
      <c r="S241" s="85"/>
      <c r="T241" s="73"/>
      <c r="U241" s="85"/>
      <c r="V241" s="91"/>
      <c r="W241" s="1"/>
      <c r="X241" s="1"/>
    </row>
    <row r="242" spans="1:24" ht="15.75">
      <c r="A242" s="1"/>
      <c r="B242" s="69"/>
      <c r="C242" s="73"/>
      <c r="D242" s="73"/>
      <c r="E242" s="73"/>
      <c r="F242" s="12" t="s">
        <v>66</v>
      </c>
      <c r="G242" s="10">
        <v>2600</v>
      </c>
      <c r="H242" s="11">
        <v>3.0000000000000001E-3</v>
      </c>
      <c r="I242" s="11">
        <v>3.0000000000000001E-3</v>
      </c>
      <c r="J242" s="11">
        <v>3.0000000000000001E-3</v>
      </c>
      <c r="K242" s="11">
        <v>4.0000000000000001E-3</v>
      </c>
      <c r="L242" s="11">
        <v>4.0000000000000001E-3</v>
      </c>
      <c r="M242" s="11">
        <v>4.0000000000000001E-3</v>
      </c>
      <c r="N242" s="10">
        <f t="shared" si="84"/>
        <v>7.8</v>
      </c>
      <c r="O242" s="10">
        <f t="shared" si="85"/>
        <v>7.8</v>
      </c>
      <c r="P242" s="10">
        <f t="shared" si="86"/>
        <v>7.8</v>
      </c>
      <c r="Q242" s="85"/>
      <c r="R242" s="85"/>
      <c r="S242" s="85"/>
      <c r="T242" s="73"/>
      <c r="U242" s="85"/>
      <c r="V242" s="91"/>
      <c r="W242" s="1"/>
      <c r="X242" s="1"/>
    </row>
    <row r="243" spans="1:24" ht="15.75">
      <c r="A243" s="1"/>
      <c r="B243" s="69"/>
      <c r="C243" s="73"/>
      <c r="D243" s="73"/>
      <c r="E243" s="73"/>
      <c r="F243" s="12" t="s">
        <v>36</v>
      </c>
      <c r="G243" s="10">
        <v>437</v>
      </c>
      <c r="H243" s="11">
        <v>1E-3</v>
      </c>
      <c r="I243" s="11">
        <v>1E-3</v>
      </c>
      <c r="J243" s="11">
        <v>1E-3</v>
      </c>
      <c r="K243" s="11">
        <v>1E-3</v>
      </c>
      <c r="L243" s="11">
        <v>1E-3</v>
      </c>
      <c r="M243" s="11">
        <v>1E-3</v>
      </c>
      <c r="N243" s="10">
        <f t="shared" si="84"/>
        <v>0.437</v>
      </c>
      <c r="O243" s="10">
        <f t="shared" si="85"/>
        <v>0.437</v>
      </c>
      <c r="P243" s="10">
        <f t="shared" si="86"/>
        <v>0.437</v>
      </c>
      <c r="Q243" s="85"/>
      <c r="R243" s="85"/>
      <c r="S243" s="85"/>
      <c r="T243" s="73"/>
      <c r="U243" s="85"/>
      <c r="V243" s="91"/>
      <c r="W243" s="1"/>
      <c r="X243" s="1"/>
    </row>
    <row r="244" spans="1:24" ht="15.75">
      <c r="A244" s="1"/>
      <c r="B244" s="69"/>
      <c r="C244" s="73"/>
      <c r="D244" s="73"/>
      <c r="E244" s="73"/>
      <c r="F244" s="12" t="s">
        <v>24</v>
      </c>
      <c r="G244" s="10">
        <v>64</v>
      </c>
      <c r="H244" s="11">
        <v>1E-3</v>
      </c>
      <c r="I244" s="11">
        <v>1E-3</v>
      </c>
      <c r="J244" s="11">
        <v>1E-3</v>
      </c>
      <c r="K244" s="11">
        <v>1E-3</v>
      </c>
      <c r="L244" s="11">
        <v>1E-3</v>
      </c>
      <c r="M244" s="11">
        <v>1E-3</v>
      </c>
      <c r="N244" s="10">
        <f t="shared" si="84"/>
        <v>6.4000000000000001E-2</v>
      </c>
      <c r="O244" s="10">
        <f t="shared" si="85"/>
        <v>6.4000000000000001E-2</v>
      </c>
      <c r="P244" s="10">
        <f t="shared" si="86"/>
        <v>6.4000000000000001E-2</v>
      </c>
      <c r="Q244" s="73"/>
      <c r="R244" s="73"/>
      <c r="S244" s="73"/>
      <c r="T244" s="73"/>
      <c r="U244" s="85"/>
      <c r="V244" s="91"/>
      <c r="W244" s="1"/>
      <c r="X244" s="1"/>
    </row>
    <row r="245" spans="1:24" ht="15.75">
      <c r="A245" s="1"/>
      <c r="B245" s="70"/>
      <c r="C245" s="73"/>
      <c r="D245" s="73"/>
      <c r="E245" s="73"/>
      <c r="F245" s="12" t="s">
        <v>42</v>
      </c>
      <c r="G245" s="10">
        <v>653</v>
      </c>
      <c r="H245" s="11">
        <v>6.0000000000000001E-3</v>
      </c>
      <c r="I245" s="11">
        <v>0.01</v>
      </c>
      <c r="J245" s="11">
        <v>0.01</v>
      </c>
      <c r="K245" s="11">
        <v>6.0000000000000001E-3</v>
      </c>
      <c r="L245" s="11">
        <v>0.01</v>
      </c>
      <c r="M245" s="11">
        <v>0.01</v>
      </c>
      <c r="N245" s="10">
        <f t="shared" si="84"/>
        <v>3.9180000000000001</v>
      </c>
      <c r="O245" s="10">
        <f t="shared" si="85"/>
        <v>6.53</v>
      </c>
      <c r="P245" s="10">
        <f t="shared" si="86"/>
        <v>6.53</v>
      </c>
      <c r="Q245" s="73"/>
      <c r="R245" s="73"/>
      <c r="S245" s="73"/>
      <c r="T245" s="73"/>
      <c r="U245" s="85"/>
      <c r="V245" s="91"/>
      <c r="W245" s="1"/>
      <c r="X245" s="1"/>
    </row>
    <row r="246" spans="1:24" ht="15.75">
      <c r="A246" s="1"/>
      <c r="B246" s="67" t="s">
        <v>67</v>
      </c>
      <c r="C246" s="73" t="s">
        <v>68</v>
      </c>
      <c r="D246" s="73" t="s">
        <v>69</v>
      </c>
      <c r="E246" s="73" t="s">
        <v>69</v>
      </c>
      <c r="F246" s="12" t="s">
        <v>70</v>
      </c>
      <c r="G246" s="10">
        <v>2500</v>
      </c>
      <c r="H246" s="14">
        <v>0.05</v>
      </c>
      <c r="I246" s="14">
        <v>0.05</v>
      </c>
      <c r="J246" s="14">
        <v>0.05</v>
      </c>
      <c r="K246" s="14">
        <v>3.1E-2</v>
      </c>
      <c r="L246" s="14">
        <v>3.1E-2</v>
      </c>
      <c r="M246" s="14">
        <v>3.1E-2</v>
      </c>
      <c r="N246" s="10">
        <f t="shared" si="84"/>
        <v>125</v>
      </c>
      <c r="O246" s="10">
        <f t="shared" si="85"/>
        <v>125</v>
      </c>
      <c r="P246" s="10">
        <f t="shared" si="86"/>
        <v>125</v>
      </c>
      <c r="Q246" s="85">
        <f>SUM(N246:N250)</f>
        <v>138.78100000000001</v>
      </c>
      <c r="R246" s="85">
        <f>SUM(O246:O250)</f>
        <v>141.99199999999999</v>
      </c>
      <c r="S246" s="85">
        <f>SUM(P246:P250)</f>
        <v>141.99199999999999</v>
      </c>
      <c r="T246" s="73">
        <f>Q246+Q246*80%</f>
        <v>249.8058</v>
      </c>
      <c r="U246" s="85">
        <f>R246+R246*80%</f>
        <v>255.5856</v>
      </c>
      <c r="V246" s="91">
        <f>S246+S246*80%</f>
        <v>255.5856</v>
      </c>
      <c r="W246" s="1"/>
      <c r="X246" s="1"/>
    </row>
    <row r="247" spans="1:24" ht="15.75">
      <c r="A247" s="1"/>
      <c r="B247" s="67"/>
      <c r="C247" s="73"/>
      <c r="D247" s="73"/>
      <c r="E247" s="73"/>
      <c r="F247" s="12" t="s">
        <v>71</v>
      </c>
      <c r="G247" s="10">
        <v>365</v>
      </c>
      <c r="H247" s="14">
        <v>5.0000000000000001E-3</v>
      </c>
      <c r="I247" s="14">
        <v>6.0000000000000001E-3</v>
      </c>
      <c r="J247" s="14">
        <v>6.0000000000000001E-3</v>
      </c>
      <c r="K247" s="14">
        <v>5.0000000000000001E-3</v>
      </c>
      <c r="L247" s="14">
        <v>6.0000000000000001E-3</v>
      </c>
      <c r="M247" s="14">
        <v>6.0000000000000001E-3</v>
      </c>
      <c r="N247" s="10">
        <f t="shared" si="84"/>
        <v>1.825</v>
      </c>
      <c r="O247" s="10">
        <f t="shared" si="85"/>
        <v>2.19</v>
      </c>
      <c r="P247" s="10">
        <f t="shared" si="86"/>
        <v>2.19</v>
      </c>
      <c r="Q247" s="85"/>
      <c r="R247" s="85"/>
      <c r="S247" s="85"/>
      <c r="T247" s="73"/>
      <c r="U247" s="85"/>
      <c r="V247" s="91"/>
      <c r="W247" s="1"/>
      <c r="X247" s="1"/>
    </row>
    <row r="248" spans="1:24" ht="15.75">
      <c r="A248" s="1"/>
      <c r="B248" s="67"/>
      <c r="C248" s="73"/>
      <c r="D248" s="73"/>
      <c r="E248" s="73"/>
      <c r="F248" s="12" t="s">
        <v>55</v>
      </c>
      <c r="G248" s="10">
        <v>149</v>
      </c>
      <c r="H248" s="11">
        <v>1.7000000000000001E-2</v>
      </c>
      <c r="I248" s="11">
        <v>2.1999999999999999E-2</v>
      </c>
      <c r="J248" s="11">
        <v>2.1999999999999999E-2</v>
      </c>
      <c r="K248" s="11">
        <v>1.4999999999999999E-2</v>
      </c>
      <c r="L248" s="11">
        <v>1.7999999999999999E-2</v>
      </c>
      <c r="M248" s="11">
        <v>1.7999999999999999E-2</v>
      </c>
      <c r="N248" s="10">
        <f t="shared" si="84"/>
        <v>2.5329999999999999</v>
      </c>
      <c r="O248" s="10">
        <f t="shared" si="85"/>
        <v>3.278</v>
      </c>
      <c r="P248" s="10">
        <f t="shared" si="86"/>
        <v>3.278</v>
      </c>
      <c r="Q248" s="85"/>
      <c r="R248" s="85"/>
      <c r="S248" s="85"/>
      <c r="T248" s="73"/>
      <c r="U248" s="85"/>
      <c r="V248" s="91"/>
      <c r="W248" s="1"/>
      <c r="X248" s="1"/>
    </row>
    <row r="249" spans="1:24" ht="15.75">
      <c r="A249" s="1"/>
      <c r="B249" s="67"/>
      <c r="C249" s="73"/>
      <c r="D249" s="73"/>
      <c r="E249" s="73"/>
      <c r="F249" s="12" t="s">
        <v>45</v>
      </c>
      <c r="G249" s="10">
        <v>191</v>
      </c>
      <c r="H249" s="11">
        <v>4.9000000000000002E-2</v>
      </c>
      <c r="I249" s="14">
        <v>0.06</v>
      </c>
      <c r="J249" s="14">
        <v>0.06</v>
      </c>
      <c r="K249" s="14">
        <v>3.5999999999999997E-2</v>
      </c>
      <c r="L249" s="14">
        <v>4.4999999999999998E-2</v>
      </c>
      <c r="M249" s="14">
        <v>4.4999999999999998E-2</v>
      </c>
      <c r="N249" s="10">
        <f t="shared" si="84"/>
        <v>9.359</v>
      </c>
      <c r="O249" s="10">
        <f t="shared" si="85"/>
        <v>11.46</v>
      </c>
      <c r="P249" s="10">
        <f t="shared" si="86"/>
        <v>11.46</v>
      </c>
      <c r="Q249" s="85"/>
      <c r="R249" s="85"/>
      <c r="S249" s="85"/>
      <c r="T249" s="73"/>
      <c r="U249" s="85"/>
      <c r="V249" s="91"/>
      <c r="W249" s="1"/>
      <c r="X249" s="1"/>
    </row>
    <row r="250" spans="1:24" ht="15.75">
      <c r="A250" s="1"/>
      <c r="B250" s="67"/>
      <c r="C250" s="73"/>
      <c r="D250" s="73"/>
      <c r="E250" s="73"/>
      <c r="F250" s="12" t="s">
        <v>24</v>
      </c>
      <c r="G250" s="10">
        <v>64</v>
      </c>
      <c r="H250" s="11">
        <v>1E-3</v>
      </c>
      <c r="I250" s="11">
        <v>1E-3</v>
      </c>
      <c r="J250" s="11">
        <v>1E-3</v>
      </c>
      <c r="K250" s="11">
        <v>1E-3</v>
      </c>
      <c r="L250" s="11">
        <v>1E-3</v>
      </c>
      <c r="M250" s="11">
        <v>1E-3</v>
      </c>
      <c r="N250" s="10">
        <f t="shared" si="84"/>
        <v>6.4000000000000001E-2</v>
      </c>
      <c r="O250" s="10">
        <f t="shared" si="85"/>
        <v>6.4000000000000001E-2</v>
      </c>
      <c r="P250" s="10">
        <f t="shared" si="86"/>
        <v>6.4000000000000001E-2</v>
      </c>
      <c r="Q250" s="85"/>
      <c r="R250" s="85"/>
      <c r="S250" s="85"/>
      <c r="T250" s="73"/>
      <c r="U250" s="85"/>
      <c r="V250" s="91"/>
      <c r="W250" s="1"/>
      <c r="X250" s="1"/>
    </row>
    <row r="251" spans="1:24" ht="15.75">
      <c r="A251" s="1"/>
      <c r="B251" s="67" t="s">
        <v>72</v>
      </c>
      <c r="C251" s="73" t="s">
        <v>34</v>
      </c>
      <c r="D251" s="73" t="s">
        <v>34</v>
      </c>
      <c r="E251" s="73" t="s">
        <v>34</v>
      </c>
      <c r="F251" s="15" t="s">
        <v>35</v>
      </c>
      <c r="G251" s="10">
        <v>4822</v>
      </c>
      <c r="H251" s="11">
        <v>1E-3</v>
      </c>
      <c r="I251" s="11">
        <v>1E-3</v>
      </c>
      <c r="J251" s="11">
        <v>1E-3</v>
      </c>
      <c r="K251" s="11">
        <v>1E-3</v>
      </c>
      <c r="L251" s="11">
        <v>1E-3</v>
      </c>
      <c r="M251" s="11">
        <v>1E-3</v>
      </c>
      <c r="N251" s="10">
        <f t="shared" si="84"/>
        <v>4.8220000000000001</v>
      </c>
      <c r="O251" s="10">
        <f t="shared" si="85"/>
        <v>4.8220000000000001</v>
      </c>
      <c r="P251" s="10">
        <f t="shared" si="86"/>
        <v>4.8220000000000001</v>
      </c>
      <c r="Q251" s="85">
        <f>SUM(N251:N253)</f>
        <v>16.835000000000001</v>
      </c>
      <c r="R251" s="85">
        <f>SUM(O251:O253)</f>
        <v>16.835000000000001</v>
      </c>
      <c r="S251" s="85">
        <f>SUM(P251:P253)</f>
        <v>16.835000000000001</v>
      </c>
      <c r="T251" s="85">
        <f>Q251+Q251*80%</f>
        <v>30.303000000000001</v>
      </c>
      <c r="U251" s="85">
        <f>R251+R251*80%</f>
        <v>30.303000000000001</v>
      </c>
      <c r="V251" s="91">
        <f>S251+S251*80%</f>
        <v>30.303000000000001</v>
      </c>
      <c r="W251" s="1"/>
      <c r="X251" s="1"/>
    </row>
    <row r="252" spans="1:24" ht="15.75">
      <c r="A252" s="1"/>
      <c r="B252" s="67"/>
      <c r="C252" s="73"/>
      <c r="D252" s="73"/>
      <c r="E252" s="73"/>
      <c r="F252" s="15" t="s">
        <v>21</v>
      </c>
      <c r="G252" s="10">
        <v>468</v>
      </c>
      <c r="H252" s="11">
        <v>2.1000000000000001E-2</v>
      </c>
      <c r="I252" s="11">
        <v>2.1000000000000001E-2</v>
      </c>
      <c r="J252" s="11">
        <v>2.1000000000000001E-2</v>
      </c>
      <c r="K252" s="11">
        <v>0.02</v>
      </c>
      <c r="L252" s="11">
        <v>0.02</v>
      </c>
      <c r="M252" s="11">
        <v>0.02</v>
      </c>
      <c r="N252" s="10">
        <f t="shared" si="84"/>
        <v>9.8279999999999994</v>
      </c>
      <c r="O252" s="10">
        <f t="shared" si="85"/>
        <v>9.8279999999999994</v>
      </c>
      <c r="P252" s="10">
        <f t="shared" si="86"/>
        <v>9.8279999999999994</v>
      </c>
      <c r="Q252" s="85"/>
      <c r="R252" s="85"/>
      <c r="S252" s="85"/>
      <c r="T252" s="85"/>
      <c r="U252" s="85"/>
      <c r="V252" s="91"/>
      <c r="W252" s="1"/>
      <c r="X252" s="1"/>
    </row>
    <row r="253" spans="1:24" ht="15.75">
      <c r="A253" s="1"/>
      <c r="B253" s="67"/>
      <c r="C253" s="73"/>
      <c r="D253" s="73"/>
      <c r="E253" s="73"/>
      <c r="F253" s="12" t="s">
        <v>36</v>
      </c>
      <c r="G253" s="10">
        <v>437</v>
      </c>
      <c r="H253" s="14">
        <v>5.0000000000000001E-3</v>
      </c>
      <c r="I253" s="14">
        <v>5.0000000000000001E-3</v>
      </c>
      <c r="J253" s="14">
        <v>5.0000000000000001E-3</v>
      </c>
      <c r="K253" s="14">
        <v>5.0000000000000001E-3</v>
      </c>
      <c r="L253" s="14">
        <v>5.0000000000000001E-3</v>
      </c>
      <c r="M253" s="14">
        <v>5.0000000000000001E-3</v>
      </c>
      <c r="N253" s="10">
        <f t="shared" si="84"/>
        <v>2.1850000000000001</v>
      </c>
      <c r="O253" s="10">
        <f t="shared" si="85"/>
        <v>2.1850000000000001</v>
      </c>
      <c r="P253" s="10">
        <f t="shared" si="86"/>
        <v>2.1850000000000001</v>
      </c>
      <c r="Q253" s="85"/>
      <c r="R253" s="85"/>
      <c r="S253" s="85"/>
      <c r="T253" s="85"/>
      <c r="U253" s="85"/>
      <c r="V253" s="91"/>
      <c r="W253" s="1"/>
      <c r="X253" s="1"/>
    </row>
    <row r="254" spans="1:24" ht="15.75">
      <c r="A254" s="1"/>
      <c r="B254" s="17" t="s">
        <v>51</v>
      </c>
      <c r="C254" s="11">
        <v>20</v>
      </c>
      <c r="D254" s="11">
        <v>35</v>
      </c>
      <c r="E254" s="11">
        <v>40</v>
      </c>
      <c r="F254" s="18" t="s">
        <v>62</v>
      </c>
      <c r="G254" s="10">
        <v>425</v>
      </c>
      <c r="H254" s="14">
        <v>0.02</v>
      </c>
      <c r="I254" s="11">
        <v>3.5000000000000003E-2</v>
      </c>
      <c r="J254" s="14">
        <v>0.04</v>
      </c>
      <c r="K254" s="14">
        <v>0.02</v>
      </c>
      <c r="L254" s="11">
        <v>3.5000000000000003E-2</v>
      </c>
      <c r="M254" s="14">
        <v>0.04</v>
      </c>
      <c r="N254" s="10">
        <f t="shared" si="84"/>
        <v>8.5</v>
      </c>
      <c r="O254" s="10">
        <f t="shared" si="85"/>
        <v>14.875</v>
      </c>
      <c r="P254" s="10">
        <f t="shared" si="86"/>
        <v>17</v>
      </c>
      <c r="Q254" s="10">
        <f>SUM(N254)</f>
        <v>8.5</v>
      </c>
      <c r="R254" s="10">
        <f>SUM(O254)</f>
        <v>14.875</v>
      </c>
      <c r="S254" s="10">
        <f>SUM(P254)</f>
        <v>17</v>
      </c>
      <c r="T254" s="10">
        <f>Q254+Q254*80%</f>
        <v>15.3</v>
      </c>
      <c r="U254" s="10">
        <f>R254+R254*80%</f>
        <v>26.774999999999999</v>
      </c>
      <c r="V254" s="25">
        <f>S254+S254*80%</f>
        <v>30.6</v>
      </c>
      <c r="W254" s="1"/>
      <c r="X254" s="1"/>
    </row>
    <row r="255" spans="1:24" ht="15.75">
      <c r="A255" s="1"/>
      <c r="B255" s="17" t="s">
        <v>112</v>
      </c>
      <c r="C255" s="11">
        <v>5</v>
      </c>
      <c r="D255" s="11">
        <v>5</v>
      </c>
      <c r="E255" s="11">
        <v>5</v>
      </c>
      <c r="F255" s="18" t="s">
        <v>112</v>
      </c>
      <c r="G255" s="10"/>
      <c r="H255" s="14"/>
      <c r="I255" s="11"/>
      <c r="J255" s="14"/>
      <c r="K255" s="14"/>
      <c r="L255" s="11"/>
      <c r="M255" s="14"/>
      <c r="N255" s="10"/>
      <c r="O255" s="10"/>
      <c r="P255" s="10"/>
      <c r="Q255" s="10"/>
      <c r="R255" s="10"/>
      <c r="S255" s="10"/>
      <c r="T255" s="10"/>
      <c r="U255" s="10"/>
      <c r="V255" s="25"/>
      <c r="W255" s="1"/>
      <c r="X255" s="1"/>
    </row>
    <row r="256" spans="1:24" ht="15.75">
      <c r="A256" s="1"/>
      <c r="B256" s="13"/>
      <c r="C256" s="12"/>
      <c r="D256" s="12"/>
      <c r="E256" s="12"/>
      <c r="F256" s="12"/>
      <c r="G256" s="10"/>
      <c r="H256" s="12"/>
      <c r="I256" s="12"/>
      <c r="J256" s="12"/>
      <c r="K256" s="12"/>
      <c r="L256" s="12"/>
      <c r="M256" s="12"/>
      <c r="N256" s="10"/>
      <c r="O256" s="10"/>
      <c r="P256" s="10"/>
      <c r="Q256" s="29">
        <f t="shared" ref="Q256:V256" si="87">SUM(Q240:Q254)</f>
        <v>185.13499999999999</v>
      </c>
      <c r="R256" s="29">
        <f t="shared" si="87"/>
        <v>204.79300000000001</v>
      </c>
      <c r="S256" s="29">
        <f t="shared" si="87"/>
        <v>206.91800000000001</v>
      </c>
      <c r="T256" s="29">
        <f t="shared" si="87"/>
        <v>333.24299999999999</v>
      </c>
      <c r="U256" s="29">
        <f t="shared" si="87"/>
        <v>368.62740000000002</v>
      </c>
      <c r="V256" s="30">
        <f t="shared" si="87"/>
        <v>372.45240000000001</v>
      </c>
      <c r="W256" s="1"/>
      <c r="X256" s="1"/>
    </row>
    <row r="257" spans="1:24" ht="15.75">
      <c r="A257" s="1"/>
      <c r="B257" s="59" t="s">
        <v>73</v>
      </c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1"/>
      <c r="W257" s="1"/>
      <c r="X257" s="1"/>
    </row>
    <row r="258" spans="1:24" ht="31.5">
      <c r="A258" s="1"/>
      <c r="B258" s="67" t="s">
        <v>122</v>
      </c>
      <c r="C258" s="73" t="s">
        <v>75</v>
      </c>
      <c r="D258" s="73" t="s">
        <v>76</v>
      </c>
      <c r="E258" s="73" t="s">
        <v>76</v>
      </c>
      <c r="F258" s="19" t="s">
        <v>77</v>
      </c>
      <c r="G258" s="10">
        <v>2711</v>
      </c>
      <c r="H258" s="14">
        <v>7.5999999999999998E-2</v>
      </c>
      <c r="I258" s="14">
        <v>0.10100000000000001</v>
      </c>
      <c r="J258" s="14">
        <v>0.10100000000000001</v>
      </c>
      <c r="K258" s="14">
        <v>5.6000000000000001E-2</v>
      </c>
      <c r="L258" s="14">
        <v>7.3999999999999996E-2</v>
      </c>
      <c r="M258" s="14">
        <v>7.3999999999999996E-2</v>
      </c>
      <c r="N258" s="10">
        <f t="shared" ref="N258:N284" si="88">H258*G258</f>
        <v>206.036</v>
      </c>
      <c r="O258" s="10">
        <f t="shared" ref="O258:O265" si="89">I258*G258</f>
        <v>273.81099999999998</v>
      </c>
      <c r="P258" s="10">
        <f t="shared" ref="P258:P284" si="90">J258*G258</f>
        <v>273.81099999999998</v>
      </c>
      <c r="Q258" s="85">
        <f>SUM(N258:N265)</f>
        <v>251.63900000000001</v>
      </c>
      <c r="R258" s="85">
        <f>SUM(O258:O265)</f>
        <v>328.93299999999999</v>
      </c>
      <c r="S258" s="85">
        <f>SUM(P258:P265)</f>
        <v>328.93299999999999</v>
      </c>
      <c r="T258" s="85">
        <f>Q258+Q258*80%</f>
        <v>452.9502</v>
      </c>
      <c r="U258" s="85">
        <f>R258+R258*80%</f>
        <v>592.07939999999996</v>
      </c>
      <c r="V258" s="91">
        <f>S258+S258*80%</f>
        <v>592.07939999999996</v>
      </c>
      <c r="W258" s="1"/>
      <c r="X258" s="1"/>
    </row>
    <row r="259" spans="1:24" ht="31.5">
      <c r="A259" s="1"/>
      <c r="B259" s="67"/>
      <c r="C259" s="73"/>
      <c r="D259" s="73"/>
      <c r="E259" s="73"/>
      <c r="F259" s="34" t="s">
        <v>78</v>
      </c>
      <c r="G259" s="10">
        <v>425</v>
      </c>
      <c r="H259" s="11">
        <v>1.4E-2</v>
      </c>
      <c r="I259" s="11">
        <v>1.7999999999999999E-2</v>
      </c>
      <c r="J259" s="11">
        <v>1.7999999999999999E-2</v>
      </c>
      <c r="K259" s="11">
        <v>1.4E-2</v>
      </c>
      <c r="L259" s="11">
        <v>1.7999999999999999E-2</v>
      </c>
      <c r="M259" s="11">
        <v>1.7999999999999999E-2</v>
      </c>
      <c r="N259" s="10">
        <f t="shared" si="88"/>
        <v>5.95</v>
      </c>
      <c r="O259" s="10">
        <f t="shared" si="89"/>
        <v>7.65</v>
      </c>
      <c r="P259" s="10">
        <f t="shared" si="90"/>
        <v>7.65</v>
      </c>
      <c r="Q259" s="85"/>
      <c r="R259" s="85"/>
      <c r="S259" s="85"/>
      <c r="T259" s="85"/>
      <c r="U259" s="85"/>
      <c r="V259" s="91"/>
      <c r="W259" s="1"/>
      <c r="X259" s="1"/>
    </row>
    <row r="260" spans="1:24" ht="15.75">
      <c r="A260" s="1"/>
      <c r="B260" s="67"/>
      <c r="C260" s="73"/>
      <c r="D260" s="73"/>
      <c r="E260" s="73"/>
      <c r="F260" s="12" t="s">
        <v>55</v>
      </c>
      <c r="G260" s="10">
        <v>149</v>
      </c>
      <c r="H260" s="11">
        <v>3.2000000000000001E-2</v>
      </c>
      <c r="I260" s="14">
        <v>4.2000000000000003E-2</v>
      </c>
      <c r="J260" s="14">
        <v>4.2000000000000003E-2</v>
      </c>
      <c r="K260" s="14">
        <v>2.7E-2</v>
      </c>
      <c r="L260" s="14">
        <v>3.5999999999999997E-2</v>
      </c>
      <c r="M260" s="14">
        <v>3.5999999999999997E-2</v>
      </c>
      <c r="N260" s="10">
        <f t="shared" si="88"/>
        <v>4.7679999999999998</v>
      </c>
      <c r="O260" s="10">
        <f t="shared" si="89"/>
        <v>6.258</v>
      </c>
      <c r="P260" s="10">
        <f t="shared" si="90"/>
        <v>6.258</v>
      </c>
      <c r="Q260" s="85"/>
      <c r="R260" s="85"/>
      <c r="S260" s="85"/>
      <c r="T260" s="85"/>
      <c r="U260" s="85"/>
      <c r="V260" s="91"/>
      <c r="W260" s="1"/>
      <c r="X260" s="1"/>
    </row>
    <row r="261" spans="1:24" ht="15.75">
      <c r="A261" s="1"/>
      <c r="B261" s="67"/>
      <c r="C261" s="73"/>
      <c r="D261" s="73"/>
      <c r="E261" s="73"/>
      <c r="F261" s="12" t="s">
        <v>21</v>
      </c>
      <c r="G261" s="10">
        <v>468</v>
      </c>
      <c r="H261" s="14">
        <v>1.7000000000000001E-2</v>
      </c>
      <c r="I261" s="14">
        <v>2.4E-2</v>
      </c>
      <c r="J261" s="14">
        <v>2.4E-2</v>
      </c>
      <c r="K261" s="14">
        <v>1.7000000000000001E-2</v>
      </c>
      <c r="L261" s="14">
        <v>2.4E-2</v>
      </c>
      <c r="M261" s="14">
        <v>2.4E-2</v>
      </c>
      <c r="N261" s="10">
        <f t="shared" si="88"/>
        <v>7.9560000000000004</v>
      </c>
      <c r="O261" s="10">
        <f t="shared" si="89"/>
        <v>11.231999999999999</v>
      </c>
      <c r="P261" s="10">
        <f t="shared" si="90"/>
        <v>11.231999999999999</v>
      </c>
      <c r="Q261" s="85"/>
      <c r="R261" s="85"/>
      <c r="S261" s="85"/>
      <c r="T261" s="85"/>
      <c r="U261" s="85"/>
      <c r="V261" s="91"/>
      <c r="W261" s="1"/>
      <c r="X261" s="1"/>
    </row>
    <row r="262" spans="1:24" ht="15.75">
      <c r="A262" s="1"/>
      <c r="B262" s="67"/>
      <c r="C262" s="73"/>
      <c r="D262" s="73"/>
      <c r="E262" s="73"/>
      <c r="F262" s="18" t="s">
        <v>79</v>
      </c>
      <c r="G262" s="35">
        <v>1200</v>
      </c>
      <c r="H262" s="36">
        <v>8.0000000000000002E-3</v>
      </c>
      <c r="I262" s="41">
        <v>0.01</v>
      </c>
      <c r="J262" s="41">
        <v>0.01</v>
      </c>
      <c r="K262" s="36">
        <v>8.0000000000000002E-3</v>
      </c>
      <c r="L262" s="41">
        <v>0.01</v>
      </c>
      <c r="M262" s="41">
        <v>0.01</v>
      </c>
      <c r="N262" s="10">
        <f t="shared" si="88"/>
        <v>9.6</v>
      </c>
      <c r="O262" s="10">
        <f t="shared" si="89"/>
        <v>12</v>
      </c>
      <c r="P262" s="10">
        <f t="shared" si="90"/>
        <v>12</v>
      </c>
      <c r="Q262" s="85"/>
      <c r="R262" s="85"/>
      <c r="S262" s="85"/>
      <c r="T262" s="85"/>
      <c r="U262" s="85"/>
      <c r="V262" s="91"/>
      <c r="W262" s="1"/>
      <c r="X262" s="1"/>
    </row>
    <row r="263" spans="1:24" ht="15.75">
      <c r="A263" s="1"/>
      <c r="B263" s="67"/>
      <c r="C263" s="73"/>
      <c r="D263" s="73"/>
      <c r="E263" s="73"/>
      <c r="F263" s="12" t="s">
        <v>80</v>
      </c>
      <c r="G263" s="10">
        <v>653</v>
      </c>
      <c r="H263" s="11">
        <v>5.0000000000000001E-3</v>
      </c>
      <c r="I263" s="11">
        <v>6.0000000000000001E-3</v>
      </c>
      <c r="J263" s="11">
        <v>6.0000000000000001E-3</v>
      </c>
      <c r="K263" s="11">
        <v>5.0000000000000001E-3</v>
      </c>
      <c r="L263" s="11">
        <v>6.0000000000000001E-3</v>
      </c>
      <c r="M263" s="11">
        <v>6.0000000000000001E-3</v>
      </c>
      <c r="N263" s="10">
        <f t="shared" si="88"/>
        <v>3.2650000000000001</v>
      </c>
      <c r="O263" s="10">
        <f t="shared" si="89"/>
        <v>3.9180000000000001</v>
      </c>
      <c r="P263" s="10">
        <f t="shared" si="90"/>
        <v>3.9180000000000001</v>
      </c>
      <c r="Q263" s="85"/>
      <c r="R263" s="85"/>
      <c r="S263" s="85"/>
      <c r="T263" s="85"/>
      <c r="U263" s="85"/>
      <c r="V263" s="91"/>
      <c r="W263" s="1"/>
      <c r="X263" s="1"/>
    </row>
    <row r="264" spans="1:24" ht="15.75">
      <c r="A264" s="1"/>
      <c r="B264" s="67"/>
      <c r="C264" s="73"/>
      <c r="D264" s="73"/>
      <c r="E264" s="73"/>
      <c r="F264" s="12" t="s">
        <v>24</v>
      </c>
      <c r="G264" s="10">
        <v>64</v>
      </c>
      <c r="H264" s="11">
        <v>1E-3</v>
      </c>
      <c r="I264" s="11">
        <v>1E-3</v>
      </c>
      <c r="J264" s="11">
        <v>1E-3</v>
      </c>
      <c r="K264" s="11">
        <v>1E-3</v>
      </c>
      <c r="L264" s="11">
        <v>1E-3</v>
      </c>
      <c r="M264" s="11">
        <v>1E-3</v>
      </c>
      <c r="N264" s="10">
        <f t="shared" si="88"/>
        <v>6.4000000000000001E-2</v>
      </c>
      <c r="O264" s="10">
        <f t="shared" si="89"/>
        <v>6.4000000000000001E-2</v>
      </c>
      <c r="P264" s="10">
        <f t="shared" si="90"/>
        <v>6.4000000000000001E-2</v>
      </c>
      <c r="Q264" s="85"/>
      <c r="R264" s="85"/>
      <c r="S264" s="85"/>
      <c r="T264" s="85"/>
      <c r="U264" s="85"/>
      <c r="V264" s="91"/>
      <c r="W264" s="1"/>
      <c r="X264" s="1"/>
    </row>
    <row r="265" spans="1:24" ht="15.75">
      <c r="A265" s="1"/>
      <c r="B265" s="67"/>
      <c r="C265" s="73"/>
      <c r="D265" s="73"/>
      <c r="E265" s="73"/>
      <c r="F265" s="12" t="s">
        <v>81</v>
      </c>
      <c r="G265" s="37">
        <v>700</v>
      </c>
      <c r="H265" s="33">
        <v>0.02</v>
      </c>
      <c r="I265" s="33">
        <v>0.02</v>
      </c>
      <c r="J265" s="33">
        <v>0.02</v>
      </c>
      <c r="K265" s="33">
        <v>0.02</v>
      </c>
      <c r="L265" s="33">
        <v>0.02</v>
      </c>
      <c r="M265" s="33">
        <v>0.02</v>
      </c>
      <c r="N265" s="10">
        <f t="shared" si="88"/>
        <v>14</v>
      </c>
      <c r="O265" s="10">
        <f t="shared" si="89"/>
        <v>14</v>
      </c>
      <c r="P265" s="10">
        <f t="shared" si="90"/>
        <v>14</v>
      </c>
      <c r="Q265" s="85"/>
      <c r="R265" s="85"/>
      <c r="S265" s="85"/>
      <c r="T265" s="85"/>
      <c r="U265" s="85"/>
      <c r="V265" s="91"/>
      <c r="W265" s="1"/>
      <c r="X265" s="1"/>
    </row>
    <row r="266" spans="1:24" ht="15.75">
      <c r="A266" s="1"/>
      <c r="B266" s="67" t="s">
        <v>123</v>
      </c>
      <c r="C266" s="73">
        <v>100</v>
      </c>
      <c r="D266" s="73">
        <v>150</v>
      </c>
      <c r="E266" s="73">
        <v>150</v>
      </c>
      <c r="F266" s="12" t="s">
        <v>45</v>
      </c>
      <c r="G266" s="10">
        <v>191</v>
      </c>
      <c r="H266" s="14">
        <v>0.11700000000000001</v>
      </c>
      <c r="I266" s="14">
        <v>0.18</v>
      </c>
      <c r="J266" s="14">
        <v>0.18</v>
      </c>
      <c r="K266" s="11">
        <v>8.7999999999999995E-2</v>
      </c>
      <c r="L266" s="11">
        <v>0.13500000000000001</v>
      </c>
      <c r="M266" s="11">
        <v>0.13500000000000001</v>
      </c>
      <c r="N266" s="10">
        <f t="shared" si="88"/>
        <v>22.347000000000001</v>
      </c>
      <c r="O266" s="10">
        <f>K266*G266</f>
        <v>16.808</v>
      </c>
      <c r="P266" s="10">
        <f t="shared" si="90"/>
        <v>34.380000000000003</v>
      </c>
      <c r="Q266" s="85">
        <f>SUM(N266:N270)</f>
        <v>73.722999999999999</v>
      </c>
      <c r="R266" s="85">
        <f>SUM(O266:O270)</f>
        <v>67.715999999999994</v>
      </c>
      <c r="S266" s="85">
        <f>SUM(P266:P270)</f>
        <v>96.804000000000002</v>
      </c>
      <c r="T266" s="85">
        <f>Q266+Q266*80%</f>
        <v>132.70140000000001</v>
      </c>
      <c r="U266" s="85">
        <f>R266+R266*80%</f>
        <v>121.8888</v>
      </c>
      <c r="V266" s="91">
        <f>S266+S266*80%</f>
        <v>174.24719999999999</v>
      </c>
      <c r="W266" s="1"/>
      <c r="X266" s="1"/>
    </row>
    <row r="267" spans="1:24" ht="15.75">
      <c r="A267" s="1"/>
      <c r="B267" s="67"/>
      <c r="C267" s="73"/>
      <c r="D267" s="73"/>
      <c r="E267" s="73"/>
      <c r="F267" s="12" t="s">
        <v>21</v>
      </c>
      <c r="G267" s="10">
        <v>468</v>
      </c>
      <c r="H267" s="14">
        <v>1.6E-2</v>
      </c>
      <c r="I267" s="14">
        <v>2.4E-2</v>
      </c>
      <c r="J267" s="14">
        <v>2.4E-2</v>
      </c>
      <c r="K267" s="11">
        <v>1.4999999999999999E-2</v>
      </c>
      <c r="L267" s="11">
        <v>2.3E-2</v>
      </c>
      <c r="M267" s="11">
        <v>2.3E-2</v>
      </c>
      <c r="N267" s="10">
        <f t="shared" si="88"/>
        <v>7.4880000000000004</v>
      </c>
      <c r="O267" s="10">
        <f>K267*G267</f>
        <v>7.02</v>
      </c>
      <c r="P267" s="10">
        <f t="shared" si="90"/>
        <v>11.231999999999999</v>
      </c>
      <c r="Q267" s="85"/>
      <c r="R267" s="85"/>
      <c r="S267" s="85"/>
      <c r="T267" s="85"/>
      <c r="U267" s="85"/>
      <c r="V267" s="91"/>
      <c r="W267" s="1"/>
      <c r="X267" s="1"/>
    </row>
    <row r="268" spans="1:24" ht="15.75">
      <c r="A268" s="1"/>
      <c r="B268" s="67"/>
      <c r="C268" s="73"/>
      <c r="D268" s="73"/>
      <c r="E268" s="73"/>
      <c r="F268" s="20" t="s">
        <v>87</v>
      </c>
      <c r="G268" s="10">
        <v>3652</v>
      </c>
      <c r="H268" s="14">
        <v>2E-3</v>
      </c>
      <c r="I268" s="14">
        <v>4.0000000000000001E-3</v>
      </c>
      <c r="J268" s="14">
        <v>4.0000000000000001E-3</v>
      </c>
      <c r="K268" s="11">
        <v>2E-3</v>
      </c>
      <c r="L268" s="14">
        <v>4.0000000000000001E-3</v>
      </c>
      <c r="M268" s="14">
        <v>4.0000000000000001E-3</v>
      </c>
      <c r="N268" s="10">
        <f t="shared" si="88"/>
        <v>7.3040000000000003</v>
      </c>
      <c r="O268" s="10">
        <f>K268*G268</f>
        <v>7.3040000000000003</v>
      </c>
      <c r="P268" s="10">
        <f t="shared" si="90"/>
        <v>14.608000000000001</v>
      </c>
      <c r="Q268" s="85"/>
      <c r="R268" s="85"/>
      <c r="S268" s="85"/>
      <c r="T268" s="85"/>
      <c r="U268" s="85"/>
      <c r="V268" s="91"/>
      <c r="W268" s="1"/>
      <c r="X268" s="1"/>
    </row>
    <row r="269" spans="1:24" ht="15.75">
      <c r="A269" s="1"/>
      <c r="B269" s="67"/>
      <c r="C269" s="73"/>
      <c r="D269" s="73"/>
      <c r="E269" s="73"/>
      <c r="F269" s="12" t="s">
        <v>24</v>
      </c>
      <c r="G269" s="10">
        <v>64</v>
      </c>
      <c r="H269" s="11">
        <v>1E-3</v>
      </c>
      <c r="I269" s="11">
        <v>1E-3</v>
      </c>
      <c r="J269" s="11">
        <v>1E-3</v>
      </c>
      <c r="K269" s="11">
        <v>1E-3</v>
      </c>
      <c r="L269" s="11">
        <v>1E-3</v>
      </c>
      <c r="M269" s="11">
        <v>1E-3</v>
      </c>
      <c r="N269" s="10">
        <f t="shared" si="88"/>
        <v>6.4000000000000001E-2</v>
      </c>
      <c r="O269" s="10">
        <f>I269*G269</f>
        <v>6.4000000000000001E-2</v>
      </c>
      <c r="P269" s="10">
        <f t="shared" si="90"/>
        <v>6.4000000000000001E-2</v>
      </c>
      <c r="Q269" s="85"/>
      <c r="R269" s="85"/>
      <c r="S269" s="85"/>
      <c r="T269" s="85"/>
      <c r="U269" s="85"/>
      <c r="V269" s="91"/>
      <c r="W269" s="1"/>
      <c r="X269" s="1"/>
    </row>
    <row r="270" spans="1:24" ht="15.75">
      <c r="A270" s="1"/>
      <c r="B270" s="67"/>
      <c r="C270" s="73"/>
      <c r="D270" s="73"/>
      <c r="E270" s="73"/>
      <c r="F270" s="12" t="s">
        <v>23</v>
      </c>
      <c r="G270" s="10">
        <v>3652</v>
      </c>
      <c r="H270" s="11">
        <v>0.01</v>
      </c>
      <c r="I270" s="11">
        <v>0.01</v>
      </c>
      <c r="J270" s="11">
        <v>0.01</v>
      </c>
      <c r="K270" s="11">
        <v>0.01</v>
      </c>
      <c r="L270" s="11">
        <v>0.01</v>
      </c>
      <c r="M270" s="11">
        <v>0.01</v>
      </c>
      <c r="N270" s="10">
        <f t="shared" si="88"/>
        <v>36.520000000000003</v>
      </c>
      <c r="O270" s="10">
        <f>K270*G270</f>
        <v>36.520000000000003</v>
      </c>
      <c r="P270" s="10">
        <f t="shared" si="90"/>
        <v>36.520000000000003</v>
      </c>
      <c r="Q270" s="85"/>
      <c r="R270" s="85"/>
      <c r="S270" s="85"/>
      <c r="T270" s="85"/>
      <c r="U270" s="85"/>
      <c r="V270" s="91"/>
      <c r="W270" s="1"/>
      <c r="X270" s="1"/>
    </row>
    <row r="271" spans="1:24" ht="15.75">
      <c r="A271" s="1"/>
      <c r="B271" s="67" t="s">
        <v>84</v>
      </c>
      <c r="C271" s="73">
        <v>60</v>
      </c>
      <c r="D271" s="73">
        <v>60</v>
      </c>
      <c r="E271" s="73">
        <v>60</v>
      </c>
      <c r="F271" s="20" t="s">
        <v>85</v>
      </c>
      <c r="G271" s="10">
        <v>539</v>
      </c>
      <c r="H271" s="14">
        <v>3.3000000000000002E-2</v>
      </c>
      <c r="I271" s="14">
        <v>0.04</v>
      </c>
      <c r="J271" s="14">
        <v>0.04</v>
      </c>
      <c r="K271" s="14">
        <v>3.3000000000000002E-2</v>
      </c>
      <c r="L271" s="14">
        <v>0.04</v>
      </c>
      <c r="M271" s="14">
        <v>0.04</v>
      </c>
      <c r="N271" s="10">
        <f t="shared" si="88"/>
        <v>17.786999999999999</v>
      </c>
      <c r="O271" s="10">
        <f t="shared" ref="O271:O284" si="91">I271*G271</f>
        <v>21.56</v>
      </c>
      <c r="P271" s="10">
        <f t="shared" si="90"/>
        <v>21.56</v>
      </c>
      <c r="Q271" s="85">
        <f>SUM(N271:N280)</f>
        <v>76.117000000000004</v>
      </c>
      <c r="R271" s="85">
        <f>SUM(O271:O280)</f>
        <v>79.89</v>
      </c>
      <c r="S271" s="85">
        <f>SUM(P271:P280)</f>
        <v>79.89</v>
      </c>
      <c r="T271" s="85">
        <f>Q271+Q271*80%</f>
        <v>137.01060000000001</v>
      </c>
      <c r="U271" s="85">
        <f>R271+R271*80%</f>
        <v>143.80199999999999</v>
      </c>
      <c r="V271" s="91">
        <f>S271+S271*80%</f>
        <v>143.80199999999999</v>
      </c>
      <c r="W271" s="1"/>
      <c r="X271" s="1"/>
    </row>
    <row r="272" spans="1:24" ht="31.5">
      <c r="A272" s="1"/>
      <c r="B272" s="67"/>
      <c r="C272" s="73"/>
      <c r="D272" s="73"/>
      <c r="E272" s="73"/>
      <c r="F272" s="20" t="s">
        <v>86</v>
      </c>
      <c r="G272" s="10">
        <v>539</v>
      </c>
      <c r="H272" s="14">
        <v>2E-3</v>
      </c>
      <c r="I272" s="14">
        <v>2E-3</v>
      </c>
      <c r="J272" s="14">
        <v>2E-3</v>
      </c>
      <c r="K272" s="14">
        <v>2E-3</v>
      </c>
      <c r="L272" s="14">
        <v>2E-3</v>
      </c>
      <c r="M272" s="14">
        <v>2E-3</v>
      </c>
      <c r="N272" s="10">
        <f t="shared" si="88"/>
        <v>1.0780000000000001</v>
      </c>
      <c r="O272" s="10">
        <f t="shared" si="91"/>
        <v>1.0780000000000001</v>
      </c>
      <c r="P272" s="10">
        <f t="shared" si="90"/>
        <v>1.0780000000000001</v>
      </c>
      <c r="Q272" s="85"/>
      <c r="R272" s="85"/>
      <c r="S272" s="85"/>
      <c r="T272" s="85"/>
      <c r="U272" s="85"/>
      <c r="V272" s="91"/>
      <c r="W272" s="1"/>
      <c r="X272" s="1"/>
    </row>
    <row r="273" spans="1:24" ht="15.75">
      <c r="A273" s="1"/>
      <c r="B273" s="67"/>
      <c r="C273" s="73"/>
      <c r="D273" s="73"/>
      <c r="E273" s="73"/>
      <c r="F273" s="20" t="s">
        <v>36</v>
      </c>
      <c r="G273" s="10">
        <v>437</v>
      </c>
      <c r="H273" s="14">
        <v>3.0000000000000001E-3</v>
      </c>
      <c r="I273" s="14">
        <v>3.0000000000000001E-3</v>
      </c>
      <c r="J273" s="14">
        <v>3.0000000000000001E-3</v>
      </c>
      <c r="K273" s="14">
        <v>3.0000000000000001E-3</v>
      </c>
      <c r="L273" s="14">
        <v>3.0000000000000001E-3</v>
      </c>
      <c r="M273" s="14">
        <v>3.0000000000000001E-3</v>
      </c>
      <c r="N273" s="10">
        <f t="shared" si="88"/>
        <v>1.3109999999999999</v>
      </c>
      <c r="O273" s="10">
        <f t="shared" si="91"/>
        <v>1.3109999999999999</v>
      </c>
      <c r="P273" s="10">
        <f t="shared" si="90"/>
        <v>1.3109999999999999</v>
      </c>
      <c r="Q273" s="85"/>
      <c r="R273" s="85"/>
      <c r="S273" s="85"/>
      <c r="T273" s="85"/>
      <c r="U273" s="85"/>
      <c r="V273" s="91"/>
      <c r="W273" s="1"/>
      <c r="X273" s="1"/>
    </row>
    <row r="274" spans="1:24" ht="15.75">
      <c r="A274" s="1"/>
      <c r="B274" s="67"/>
      <c r="C274" s="73"/>
      <c r="D274" s="73"/>
      <c r="E274" s="73"/>
      <c r="F274" s="20" t="s">
        <v>87</v>
      </c>
      <c r="G274" s="10">
        <v>3652</v>
      </c>
      <c r="H274" s="14">
        <v>2E-3</v>
      </c>
      <c r="I274" s="14">
        <v>2E-3</v>
      </c>
      <c r="J274" s="14">
        <v>2E-3</v>
      </c>
      <c r="K274" s="14">
        <v>2E-3</v>
      </c>
      <c r="L274" s="14">
        <v>2E-3</v>
      </c>
      <c r="M274" s="14">
        <v>2E-3</v>
      </c>
      <c r="N274" s="10">
        <f t="shared" si="88"/>
        <v>7.3040000000000003</v>
      </c>
      <c r="O274" s="10">
        <f t="shared" si="91"/>
        <v>7.3040000000000003</v>
      </c>
      <c r="P274" s="10">
        <f t="shared" si="90"/>
        <v>7.3040000000000003</v>
      </c>
      <c r="Q274" s="85"/>
      <c r="R274" s="85"/>
      <c r="S274" s="85"/>
      <c r="T274" s="85"/>
      <c r="U274" s="85"/>
      <c r="V274" s="91"/>
      <c r="W274" s="1"/>
      <c r="X274" s="1"/>
    </row>
    <row r="275" spans="1:24" ht="15.75">
      <c r="A275" s="1"/>
      <c r="B275" s="67"/>
      <c r="C275" s="73"/>
      <c r="D275" s="73"/>
      <c r="E275" s="73"/>
      <c r="F275" s="20" t="s">
        <v>88</v>
      </c>
      <c r="G275" s="10">
        <v>412</v>
      </c>
      <c r="H275" s="14">
        <v>2E-3</v>
      </c>
      <c r="I275" s="14">
        <v>2E-3</v>
      </c>
      <c r="J275" s="14">
        <v>2E-3</v>
      </c>
      <c r="K275" s="14">
        <v>2E-3</v>
      </c>
      <c r="L275" s="14">
        <v>2E-3</v>
      </c>
      <c r="M275" s="14">
        <v>2E-3</v>
      </c>
      <c r="N275" s="10">
        <f t="shared" si="88"/>
        <v>0.82399999999999995</v>
      </c>
      <c r="O275" s="10">
        <f t="shared" si="91"/>
        <v>0.82399999999999995</v>
      </c>
      <c r="P275" s="10">
        <f t="shared" si="90"/>
        <v>0.82399999999999995</v>
      </c>
      <c r="Q275" s="85"/>
      <c r="R275" s="85"/>
      <c r="S275" s="85"/>
      <c r="T275" s="85"/>
      <c r="U275" s="85"/>
      <c r="V275" s="91"/>
      <c r="W275" s="1"/>
      <c r="X275" s="1"/>
    </row>
    <row r="276" spans="1:24" ht="15.75">
      <c r="A276" s="1"/>
      <c r="B276" s="67"/>
      <c r="C276" s="73"/>
      <c r="D276" s="73"/>
      <c r="E276" s="73"/>
      <c r="F276" s="20" t="s">
        <v>24</v>
      </c>
      <c r="G276" s="10">
        <v>64</v>
      </c>
      <c r="H276" s="14">
        <v>1E-3</v>
      </c>
      <c r="I276" s="14">
        <v>1E-3</v>
      </c>
      <c r="J276" s="14">
        <v>1E-3</v>
      </c>
      <c r="K276" s="14">
        <v>1E-3</v>
      </c>
      <c r="L276" s="14">
        <v>1E-3</v>
      </c>
      <c r="M276" s="14">
        <v>1E-3</v>
      </c>
      <c r="N276" s="10">
        <f t="shared" si="88"/>
        <v>6.4000000000000001E-2</v>
      </c>
      <c r="O276" s="10">
        <f t="shared" si="91"/>
        <v>6.4000000000000001E-2</v>
      </c>
      <c r="P276" s="10">
        <f t="shared" si="90"/>
        <v>6.4000000000000001E-2</v>
      </c>
      <c r="Q276" s="85"/>
      <c r="R276" s="85"/>
      <c r="S276" s="85"/>
      <c r="T276" s="85"/>
      <c r="U276" s="85"/>
      <c r="V276" s="91"/>
      <c r="W276" s="1"/>
      <c r="X276" s="1"/>
    </row>
    <row r="277" spans="1:24" ht="15.75">
      <c r="A277" s="1"/>
      <c r="B277" s="67"/>
      <c r="C277" s="73"/>
      <c r="D277" s="73"/>
      <c r="E277" s="73"/>
      <c r="F277" s="20" t="s">
        <v>89</v>
      </c>
      <c r="G277" s="10">
        <v>5693</v>
      </c>
      <c r="H277" s="14">
        <v>1E-3</v>
      </c>
      <c r="I277" s="14">
        <v>1E-3</v>
      </c>
      <c r="J277" s="14">
        <v>1E-3</v>
      </c>
      <c r="K277" s="14">
        <v>1E-3</v>
      </c>
      <c r="L277" s="14">
        <v>1E-3</v>
      </c>
      <c r="M277" s="14">
        <v>1E-3</v>
      </c>
      <c r="N277" s="10">
        <f t="shared" si="88"/>
        <v>5.6929999999999996</v>
      </c>
      <c r="O277" s="10">
        <f t="shared" si="91"/>
        <v>5.6929999999999996</v>
      </c>
      <c r="P277" s="10">
        <f t="shared" si="90"/>
        <v>5.6929999999999996</v>
      </c>
      <c r="Q277" s="85"/>
      <c r="R277" s="85"/>
      <c r="S277" s="85"/>
      <c r="T277" s="85"/>
      <c r="U277" s="85"/>
      <c r="V277" s="91"/>
      <c r="W277" s="1"/>
      <c r="X277" s="1"/>
    </row>
    <row r="278" spans="1:24" ht="15.75">
      <c r="A278" s="1"/>
      <c r="B278" s="67"/>
      <c r="C278" s="73"/>
      <c r="D278" s="73"/>
      <c r="E278" s="73"/>
      <c r="F278" s="20" t="s">
        <v>90</v>
      </c>
      <c r="G278" s="10">
        <v>1423</v>
      </c>
      <c r="H278" s="14">
        <v>2.8000000000000001E-2</v>
      </c>
      <c r="I278" s="14">
        <v>2.8000000000000001E-2</v>
      </c>
      <c r="J278" s="14">
        <v>2.8000000000000001E-2</v>
      </c>
      <c r="K278" s="14">
        <v>2.8000000000000001E-2</v>
      </c>
      <c r="L278" s="14">
        <v>2.8000000000000001E-2</v>
      </c>
      <c r="M278" s="14">
        <v>2.8000000000000001E-2</v>
      </c>
      <c r="N278" s="10">
        <f t="shared" si="88"/>
        <v>39.844000000000001</v>
      </c>
      <c r="O278" s="10">
        <f t="shared" si="91"/>
        <v>39.844000000000001</v>
      </c>
      <c r="P278" s="10">
        <f t="shared" si="90"/>
        <v>39.844000000000001</v>
      </c>
      <c r="Q278" s="85"/>
      <c r="R278" s="85"/>
      <c r="S278" s="85"/>
      <c r="T278" s="85"/>
      <c r="U278" s="85"/>
      <c r="V278" s="91"/>
      <c r="W278" s="1"/>
      <c r="X278" s="1"/>
    </row>
    <row r="279" spans="1:24" ht="15.75">
      <c r="A279" s="1"/>
      <c r="B279" s="67"/>
      <c r="C279" s="73"/>
      <c r="D279" s="73"/>
      <c r="E279" s="73"/>
      <c r="F279" s="20" t="s">
        <v>91</v>
      </c>
      <c r="G279" s="10">
        <v>6000</v>
      </c>
      <c r="H279" s="38">
        <v>2.9999999999999997E-4</v>
      </c>
      <c r="I279" s="38">
        <v>2.9999999999999997E-4</v>
      </c>
      <c r="J279" s="38">
        <v>2.9999999999999997E-4</v>
      </c>
      <c r="K279" s="38">
        <v>2.9999999999999997E-4</v>
      </c>
      <c r="L279" s="38">
        <v>2.9999999999999997E-4</v>
      </c>
      <c r="M279" s="38">
        <v>2.9999999999999997E-4</v>
      </c>
      <c r="N279" s="10">
        <f t="shared" si="88"/>
        <v>1.8</v>
      </c>
      <c r="O279" s="10">
        <f t="shared" si="91"/>
        <v>1.8</v>
      </c>
      <c r="P279" s="10">
        <f t="shared" si="90"/>
        <v>1.8</v>
      </c>
      <c r="Q279" s="85"/>
      <c r="R279" s="85"/>
      <c r="S279" s="85"/>
      <c r="T279" s="85"/>
      <c r="U279" s="85"/>
      <c r="V279" s="91"/>
      <c r="W279" s="1"/>
      <c r="X279" s="1"/>
    </row>
    <row r="280" spans="1:24" ht="31.5">
      <c r="A280" s="1"/>
      <c r="B280" s="67"/>
      <c r="C280" s="73"/>
      <c r="D280" s="73"/>
      <c r="E280" s="73"/>
      <c r="F280" s="20" t="s">
        <v>92</v>
      </c>
      <c r="G280" s="10">
        <v>412</v>
      </c>
      <c r="H280" s="14">
        <v>1E-3</v>
      </c>
      <c r="I280" s="14">
        <v>1E-3</v>
      </c>
      <c r="J280" s="14">
        <v>1E-3</v>
      </c>
      <c r="K280" s="14">
        <v>1E-3</v>
      </c>
      <c r="L280" s="14">
        <v>1E-3</v>
      </c>
      <c r="M280" s="14">
        <v>1E-3</v>
      </c>
      <c r="N280" s="10">
        <f t="shared" si="88"/>
        <v>0.41199999999999998</v>
      </c>
      <c r="O280" s="10">
        <f t="shared" si="91"/>
        <v>0.41199999999999998</v>
      </c>
      <c r="P280" s="10">
        <f t="shared" si="90"/>
        <v>0.41199999999999998</v>
      </c>
      <c r="Q280" s="85"/>
      <c r="R280" s="85"/>
      <c r="S280" s="85"/>
      <c r="T280" s="85"/>
      <c r="U280" s="85"/>
      <c r="V280" s="91"/>
      <c r="W280" s="1"/>
      <c r="X280" s="1"/>
    </row>
    <row r="281" spans="1:24" ht="15.75">
      <c r="A281" s="1"/>
      <c r="B281" s="67" t="s">
        <v>93</v>
      </c>
      <c r="C281" s="73">
        <v>200</v>
      </c>
      <c r="D281" s="73">
        <v>200</v>
      </c>
      <c r="E281" s="73">
        <v>200</v>
      </c>
      <c r="F281" s="12" t="s">
        <v>94</v>
      </c>
      <c r="G281" s="10">
        <v>2000</v>
      </c>
      <c r="H281" s="33">
        <v>0.02</v>
      </c>
      <c r="I281" s="33">
        <v>0.02</v>
      </c>
      <c r="J281" s="33">
        <v>0.02</v>
      </c>
      <c r="K281" s="33">
        <v>0.02</v>
      </c>
      <c r="L281" s="33">
        <v>0.02</v>
      </c>
      <c r="M281" s="33">
        <v>0.02</v>
      </c>
      <c r="N281" s="10">
        <f t="shared" si="88"/>
        <v>40</v>
      </c>
      <c r="O281" s="10">
        <f t="shared" si="91"/>
        <v>40</v>
      </c>
      <c r="P281" s="10">
        <f t="shared" si="90"/>
        <v>40</v>
      </c>
      <c r="Q281" s="85">
        <f>SUM(N281:N283)</f>
        <v>51.24</v>
      </c>
      <c r="R281" s="85">
        <f>SUM(O281:O283)</f>
        <v>51.24</v>
      </c>
      <c r="S281" s="85">
        <f>SUM(P281:P283)</f>
        <v>51.24</v>
      </c>
      <c r="T281" s="85">
        <f>Q281+Q281*80%</f>
        <v>92.231999999999999</v>
      </c>
      <c r="U281" s="85">
        <f>R281+R281*80%</f>
        <v>92.231999999999999</v>
      </c>
      <c r="V281" s="91">
        <f>S281+S281*80%</f>
        <v>92.231999999999999</v>
      </c>
      <c r="W281" s="1"/>
      <c r="X281" s="1"/>
    </row>
    <row r="282" spans="1:24" ht="15.75">
      <c r="A282" s="1"/>
      <c r="B282" s="67"/>
      <c r="C282" s="73"/>
      <c r="D282" s="73"/>
      <c r="E282" s="73"/>
      <c r="F282" s="31" t="s">
        <v>36</v>
      </c>
      <c r="G282" s="10">
        <v>437</v>
      </c>
      <c r="H282" s="11">
        <v>0.02</v>
      </c>
      <c r="I282" s="14">
        <v>0.02</v>
      </c>
      <c r="J282" s="11">
        <v>0.02</v>
      </c>
      <c r="K282" s="11">
        <v>0.02</v>
      </c>
      <c r="L282" s="14">
        <v>0.02</v>
      </c>
      <c r="M282" s="11">
        <v>0.02</v>
      </c>
      <c r="N282" s="10">
        <f t="shared" si="88"/>
        <v>8.74</v>
      </c>
      <c r="O282" s="10">
        <f t="shared" si="91"/>
        <v>8.74</v>
      </c>
      <c r="P282" s="10">
        <f t="shared" si="90"/>
        <v>8.74</v>
      </c>
      <c r="Q282" s="85"/>
      <c r="R282" s="85"/>
      <c r="S282" s="85"/>
      <c r="T282" s="85"/>
      <c r="U282" s="85"/>
      <c r="V282" s="91"/>
      <c r="W282" s="1"/>
      <c r="X282" s="1"/>
    </row>
    <row r="283" spans="1:24" ht="15.75">
      <c r="A283" s="1"/>
      <c r="B283" s="67"/>
      <c r="C283" s="73"/>
      <c r="D283" s="73"/>
      <c r="E283" s="73"/>
      <c r="F283" s="12" t="s">
        <v>95</v>
      </c>
      <c r="G283" s="10">
        <v>2500</v>
      </c>
      <c r="H283" s="11">
        <v>1E-3</v>
      </c>
      <c r="I283" s="11">
        <v>1E-3</v>
      </c>
      <c r="J283" s="11">
        <v>1E-3</v>
      </c>
      <c r="K283" s="11">
        <v>1E-3</v>
      </c>
      <c r="L283" s="11">
        <v>1E-3</v>
      </c>
      <c r="M283" s="11">
        <v>1E-3</v>
      </c>
      <c r="N283" s="10">
        <f t="shared" si="88"/>
        <v>2.5</v>
      </c>
      <c r="O283" s="10">
        <f t="shared" si="91"/>
        <v>2.5</v>
      </c>
      <c r="P283" s="10">
        <f t="shared" si="90"/>
        <v>2.5</v>
      </c>
      <c r="Q283" s="85"/>
      <c r="R283" s="85"/>
      <c r="S283" s="85"/>
      <c r="T283" s="85"/>
      <c r="U283" s="85"/>
      <c r="V283" s="91"/>
      <c r="W283" s="1"/>
      <c r="X283" s="1"/>
    </row>
    <row r="284" spans="1:24" ht="15.75">
      <c r="A284" s="1"/>
      <c r="B284" s="17" t="s">
        <v>51</v>
      </c>
      <c r="C284" s="11">
        <v>20</v>
      </c>
      <c r="D284" s="11">
        <v>35</v>
      </c>
      <c r="E284" s="11">
        <v>40</v>
      </c>
      <c r="F284" s="15" t="s">
        <v>62</v>
      </c>
      <c r="G284" s="10">
        <v>425</v>
      </c>
      <c r="H284" s="14">
        <v>0.02</v>
      </c>
      <c r="I284" s="11">
        <v>3.5000000000000003E-2</v>
      </c>
      <c r="J284" s="14">
        <v>0.04</v>
      </c>
      <c r="K284" s="14">
        <v>0.02</v>
      </c>
      <c r="L284" s="11">
        <v>3.5000000000000003E-2</v>
      </c>
      <c r="M284" s="14">
        <v>0.04</v>
      </c>
      <c r="N284" s="10">
        <f t="shared" si="88"/>
        <v>8.5</v>
      </c>
      <c r="O284" s="10">
        <f t="shared" si="91"/>
        <v>14.875</v>
      </c>
      <c r="P284" s="10">
        <f t="shared" si="90"/>
        <v>17</v>
      </c>
      <c r="Q284" s="10">
        <f>SUM(N284)</f>
        <v>8.5</v>
      </c>
      <c r="R284" s="10">
        <f>SUM(O284)</f>
        <v>14.875</v>
      </c>
      <c r="S284" s="10">
        <f>SUM(P284)</f>
        <v>17</v>
      </c>
      <c r="T284" s="31">
        <f>Q284+Q284*80%</f>
        <v>15.3</v>
      </c>
      <c r="U284" s="31">
        <f>R284+R284*80%</f>
        <v>26.774999999999999</v>
      </c>
      <c r="V284" s="32">
        <f>S284+S284*80%</f>
        <v>30.6</v>
      </c>
      <c r="W284" s="1"/>
      <c r="X284" s="1"/>
    </row>
    <row r="285" spans="1:24" ht="15.75">
      <c r="A285" s="1"/>
      <c r="B285" s="13"/>
      <c r="C285" s="12"/>
      <c r="D285" s="12"/>
      <c r="E285" s="12"/>
      <c r="F285" s="12"/>
      <c r="G285" s="10"/>
      <c r="H285" s="12"/>
      <c r="I285" s="12"/>
      <c r="J285" s="12"/>
      <c r="K285" s="12"/>
      <c r="L285" s="12"/>
      <c r="M285" s="12"/>
      <c r="N285" s="10"/>
      <c r="O285" s="10"/>
      <c r="P285" s="10"/>
      <c r="Q285" s="29">
        <f t="shared" ref="Q285:V285" si="92">SUM(Q258:Q284)</f>
        <v>461.21899999999999</v>
      </c>
      <c r="R285" s="29">
        <f t="shared" si="92"/>
        <v>542.654</v>
      </c>
      <c r="S285" s="29">
        <f t="shared" si="92"/>
        <v>573.86699999999996</v>
      </c>
      <c r="T285" s="29">
        <f t="shared" si="92"/>
        <v>830.19420000000002</v>
      </c>
      <c r="U285" s="29">
        <f t="shared" si="92"/>
        <v>976.77719999999999</v>
      </c>
      <c r="V285" s="30">
        <f t="shared" si="92"/>
        <v>1032.9606000000001</v>
      </c>
      <c r="W285" s="1"/>
      <c r="X285" s="1"/>
    </row>
    <row r="286" spans="1:24" ht="15.7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1"/>
      <c r="X286" s="1"/>
    </row>
    <row r="287" spans="1:24" ht="15.75">
      <c r="A287" s="1"/>
      <c r="B287" s="51" t="s">
        <v>124</v>
      </c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2"/>
      <c r="W287" s="1"/>
      <c r="X287" s="1"/>
    </row>
    <row r="288" spans="1:24" ht="15.7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1"/>
      <c r="X288" s="1"/>
    </row>
    <row r="289" spans="1:24" ht="15.75">
      <c r="A289" s="1"/>
      <c r="B289" s="62" t="s">
        <v>17</v>
      </c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4"/>
      <c r="W289" s="1"/>
      <c r="X289" s="1"/>
    </row>
    <row r="290" spans="1:24" ht="15.75">
      <c r="A290" s="1"/>
      <c r="B290" s="68" t="s">
        <v>97</v>
      </c>
      <c r="C290" s="74">
        <v>150</v>
      </c>
      <c r="D290" s="74" t="s">
        <v>19</v>
      </c>
      <c r="E290" s="79">
        <v>200</v>
      </c>
      <c r="F290" s="9" t="s">
        <v>20</v>
      </c>
      <c r="G290" s="10">
        <v>365</v>
      </c>
      <c r="H290" s="11">
        <v>0.03</v>
      </c>
      <c r="I290" s="11">
        <v>0.03</v>
      </c>
      <c r="J290" s="11">
        <v>0.03</v>
      </c>
      <c r="K290" s="11">
        <v>0.03</v>
      </c>
      <c r="L290" s="11">
        <v>0.03</v>
      </c>
      <c r="M290" s="11">
        <v>0.03</v>
      </c>
      <c r="N290" s="10">
        <f t="shared" ref="N290:N301" si="93">H290*G290</f>
        <v>10.95</v>
      </c>
      <c r="O290" s="10">
        <f t="shared" ref="O290:O300" si="94">I290*G290</f>
        <v>10.95</v>
      </c>
      <c r="P290" s="10">
        <f t="shared" ref="P290:P301" si="95">J290*G290</f>
        <v>10.95</v>
      </c>
      <c r="Q290" s="86">
        <f>SUM(N290:N295)</f>
        <v>90.143000000000001</v>
      </c>
      <c r="R290" s="86">
        <f>SUM(O290:O295)</f>
        <v>111.398</v>
      </c>
      <c r="S290" s="86">
        <f>SUM(P290:P295)</f>
        <v>111.398</v>
      </c>
      <c r="T290" s="86">
        <f>Q290+Q290*80%</f>
        <v>162.25739999999999</v>
      </c>
      <c r="U290" s="86">
        <f>R290+R290*80%</f>
        <v>200.5164</v>
      </c>
      <c r="V290" s="93">
        <f>S290+S290*80%</f>
        <v>200.5164</v>
      </c>
      <c r="W290" s="1"/>
      <c r="X290" s="1"/>
    </row>
    <row r="291" spans="1:24" ht="15.75">
      <c r="A291" s="1"/>
      <c r="B291" s="69"/>
      <c r="C291" s="75"/>
      <c r="D291" s="75"/>
      <c r="E291" s="80"/>
      <c r="F291" s="13" t="s">
        <v>98</v>
      </c>
      <c r="G291" s="10">
        <v>607</v>
      </c>
      <c r="H291" s="14">
        <v>8.0000000000000002E-3</v>
      </c>
      <c r="I291" s="11">
        <v>1.4999999999999999E-2</v>
      </c>
      <c r="J291" s="11">
        <v>1.4999999999999999E-2</v>
      </c>
      <c r="K291" s="14">
        <v>8.0000000000000002E-3</v>
      </c>
      <c r="L291" s="11">
        <v>1.4999999999999999E-2</v>
      </c>
      <c r="M291" s="11">
        <v>1.4999999999999999E-2</v>
      </c>
      <c r="N291" s="10">
        <f t="shared" si="93"/>
        <v>4.8559999999999999</v>
      </c>
      <c r="O291" s="10">
        <f t="shared" si="94"/>
        <v>9.1050000000000004</v>
      </c>
      <c r="P291" s="10">
        <f t="shared" si="95"/>
        <v>9.1050000000000004</v>
      </c>
      <c r="Q291" s="87"/>
      <c r="R291" s="87"/>
      <c r="S291" s="87"/>
      <c r="T291" s="87"/>
      <c r="U291" s="87"/>
      <c r="V291" s="94"/>
      <c r="W291" s="1"/>
      <c r="X291" s="1"/>
    </row>
    <row r="292" spans="1:24" ht="15.75">
      <c r="A292" s="1"/>
      <c r="B292" s="69"/>
      <c r="C292" s="75"/>
      <c r="D292" s="75"/>
      <c r="E292" s="80"/>
      <c r="F292" s="12" t="s">
        <v>21</v>
      </c>
      <c r="G292" s="10">
        <v>468</v>
      </c>
      <c r="H292" s="11">
        <v>7.5999999999999998E-2</v>
      </c>
      <c r="I292" s="11">
        <v>0.10299999999999999</v>
      </c>
      <c r="J292" s="11">
        <v>0.10299999999999999</v>
      </c>
      <c r="K292" s="11">
        <v>7.5999999999999998E-2</v>
      </c>
      <c r="L292" s="11">
        <v>0.10299999999999999</v>
      </c>
      <c r="M292" s="11">
        <v>0.10299999999999999</v>
      </c>
      <c r="N292" s="10">
        <f t="shared" si="93"/>
        <v>35.567999999999998</v>
      </c>
      <c r="O292" s="10">
        <f t="shared" si="94"/>
        <v>48.204000000000001</v>
      </c>
      <c r="P292" s="10">
        <f t="shared" si="95"/>
        <v>48.204000000000001</v>
      </c>
      <c r="Q292" s="87"/>
      <c r="R292" s="87"/>
      <c r="S292" s="87"/>
      <c r="T292" s="87"/>
      <c r="U292" s="87"/>
      <c r="V292" s="94"/>
      <c r="W292" s="1"/>
      <c r="X292" s="1"/>
    </row>
    <row r="293" spans="1:24" ht="15.75">
      <c r="A293" s="1"/>
      <c r="B293" s="69"/>
      <c r="C293" s="75"/>
      <c r="D293" s="75"/>
      <c r="E293" s="80"/>
      <c r="F293" s="13" t="s">
        <v>22</v>
      </c>
      <c r="G293" s="10">
        <v>437</v>
      </c>
      <c r="H293" s="11">
        <v>5.0000000000000001E-3</v>
      </c>
      <c r="I293" s="11">
        <v>1.4999999999999999E-2</v>
      </c>
      <c r="J293" s="11">
        <v>1.4999999999999999E-2</v>
      </c>
      <c r="K293" s="11">
        <v>5.0000000000000001E-3</v>
      </c>
      <c r="L293" s="11">
        <v>1.4999999999999999E-2</v>
      </c>
      <c r="M293" s="11">
        <v>1.4999999999999999E-2</v>
      </c>
      <c r="N293" s="10">
        <f t="shared" si="93"/>
        <v>2.1850000000000001</v>
      </c>
      <c r="O293" s="10">
        <f t="shared" si="94"/>
        <v>6.5549999999999997</v>
      </c>
      <c r="P293" s="10">
        <f t="shared" si="95"/>
        <v>6.5549999999999997</v>
      </c>
      <c r="Q293" s="87"/>
      <c r="R293" s="87"/>
      <c r="S293" s="87"/>
      <c r="T293" s="87"/>
      <c r="U293" s="87"/>
      <c r="V293" s="94"/>
      <c r="W293" s="1"/>
      <c r="X293" s="1"/>
    </row>
    <row r="294" spans="1:24" ht="15.75">
      <c r="A294" s="1"/>
      <c r="B294" s="69"/>
      <c r="C294" s="75"/>
      <c r="D294" s="75"/>
      <c r="E294" s="80"/>
      <c r="F294" s="13" t="s">
        <v>23</v>
      </c>
      <c r="G294" s="10">
        <v>3652</v>
      </c>
      <c r="H294" s="11">
        <v>0.01</v>
      </c>
      <c r="I294" s="11">
        <v>0.01</v>
      </c>
      <c r="J294" s="11">
        <v>0.01</v>
      </c>
      <c r="K294" s="11">
        <v>0.01</v>
      </c>
      <c r="L294" s="11">
        <v>0.01</v>
      </c>
      <c r="M294" s="11">
        <v>0.01</v>
      </c>
      <c r="N294" s="10">
        <f t="shared" si="93"/>
        <v>36.520000000000003</v>
      </c>
      <c r="O294" s="10">
        <f t="shared" si="94"/>
        <v>36.520000000000003</v>
      </c>
      <c r="P294" s="10">
        <f t="shared" si="95"/>
        <v>36.520000000000003</v>
      </c>
      <c r="Q294" s="87"/>
      <c r="R294" s="87"/>
      <c r="S294" s="87"/>
      <c r="T294" s="87"/>
      <c r="U294" s="87"/>
      <c r="V294" s="94"/>
      <c r="W294" s="1"/>
      <c r="X294" s="1"/>
    </row>
    <row r="295" spans="1:24" ht="15.75">
      <c r="A295" s="1"/>
      <c r="B295" s="70"/>
      <c r="C295" s="76"/>
      <c r="D295" s="76"/>
      <c r="E295" s="81"/>
      <c r="F295" s="13" t="s">
        <v>24</v>
      </c>
      <c r="G295" s="10">
        <v>64</v>
      </c>
      <c r="H295" s="11">
        <v>1E-3</v>
      </c>
      <c r="I295" s="11">
        <v>1E-3</v>
      </c>
      <c r="J295" s="11">
        <v>1E-3</v>
      </c>
      <c r="K295" s="11">
        <v>1E-3</v>
      </c>
      <c r="L295" s="11">
        <v>1E-3</v>
      </c>
      <c r="M295" s="11">
        <v>1E-3</v>
      </c>
      <c r="N295" s="10">
        <f t="shared" si="93"/>
        <v>6.4000000000000001E-2</v>
      </c>
      <c r="O295" s="10">
        <f t="shared" si="94"/>
        <v>6.4000000000000001E-2</v>
      </c>
      <c r="P295" s="10">
        <f t="shared" si="95"/>
        <v>6.4000000000000001E-2</v>
      </c>
      <c r="Q295" s="88"/>
      <c r="R295" s="88"/>
      <c r="S295" s="88"/>
      <c r="T295" s="88"/>
      <c r="U295" s="88"/>
      <c r="V295" s="95"/>
      <c r="W295" s="1"/>
      <c r="X295" s="1"/>
    </row>
    <row r="296" spans="1:24" ht="15.75">
      <c r="A296" s="1"/>
      <c r="B296" s="68" t="s">
        <v>25</v>
      </c>
      <c r="C296" s="74" t="s">
        <v>26</v>
      </c>
      <c r="D296" s="74" t="s">
        <v>27</v>
      </c>
      <c r="E296" s="74" t="s">
        <v>28</v>
      </c>
      <c r="F296" s="12" t="s">
        <v>29</v>
      </c>
      <c r="G296" s="10">
        <v>3652</v>
      </c>
      <c r="H296" s="11">
        <v>0.01</v>
      </c>
      <c r="I296" s="11">
        <v>0.01</v>
      </c>
      <c r="J296" s="11">
        <v>0.01</v>
      </c>
      <c r="K296" s="11">
        <v>0.01</v>
      </c>
      <c r="L296" s="11">
        <v>0.01</v>
      </c>
      <c r="M296" s="11">
        <v>0.01</v>
      </c>
      <c r="N296" s="10">
        <f t="shared" si="93"/>
        <v>36.520000000000003</v>
      </c>
      <c r="O296" s="10">
        <f t="shared" si="94"/>
        <v>36.520000000000003</v>
      </c>
      <c r="P296" s="10">
        <f t="shared" si="95"/>
        <v>36.520000000000003</v>
      </c>
      <c r="Q296" s="86">
        <f>SUM(N296:N298)</f>
        <v>73.09</v>
      </c>
      <c r="R296" s="86">
        <f>SUM(O296:O298)</f>
        <v>77.34</v>
      </c>
      <c r="S296" s="86">
        <f>SUM(P296:P298)</f>
        <v>79.465000000000003</v>
      </c>
      <c r="T296" s="86">
        <f>Q296+Q296*80%</f>
        <v>131.56200000000001</v>
      </c>
      <c r="U296" s="86">
        <f>R296+R296*80%</f>
        <v>139.21199999999999</v>
      </c>
      <c r="V296" s="93">
        <f>S296+S296*80%</f>
        <v>143.03700000000001</v>
      </c>
      <c r="W296" s="1"/>
      <c r="X296" s="1"/>
    </row>
    <row r="297" spans="1:24" ht="15.75">
      <c r="A297" s="1"/>
      <c r="B297" s="69"/>
      <c r="C297" s="75"/>
      <c r="D297" s="75"/>
      <c r="E297" s="75"/>
      <c r="F297" s="12" t="s">
        <v>30</v>
      </c>
      <c r="G297" s="10">
        <v>5189</v>
      </c>
      <c r="H297" s="11">
        <v>5.0000000000000001E-3</v>
      </c>
      <c r="I297" s="11">
        <v>5.0000000000000001E-3</v>
      </c>
      <c r="J297" s="11">
        <v>5.0000000000000001E-3</v>
      </c>
      <c r="K297" s="11">
        <v>5.0000000000000001E-3</v>
      </c>
      <c r="L297" s="11">
        <v>5.0000000000000001E-3</v>
      </c>
      <c r="M297" s="11">
        <v>5.0000000000000001E-3</v>
      </c>
      <c r="N297" s="10">
        <f t="shared" si="93"/>
        <v>25.945</v>
      </c>
      <c r="O297" s="10">
        <f t="shared" si="94"/>
        <v>25.945</v>
      </c>
      <c r="P297" s="10">
        <f t="shared" si="95"/>
        <v>25.945</v>
      </c>
      <c r="Q297" s="87"/>
      <c r="R297" s="87"/>
      <c r="S297" s="87"/>
      <c r="T297" s="87"/>
      <c r="U297" s="87"/>
      <c r="V297" s="94"/>
      <c r="W297" s="1"/>
      <c r="X297" s="1"/>
    </row>
    <row r="298" spans="1:24" ht="15.75">
      <c r="A298" s="1"/>
      <c r="B298" s="70"/>
      <c r="C298" s="76"/>
      <c r="D298" s="76"/>
      <c r="E298" s="76"/>
      <c r="F298" s="12" t="s">
        <v>31</v>
      </c>
      <c r="G298" s="10">
        <v>425</v>
      </c>
      <c r="H298" s="14">
        <v>2.5000000000000001E-2</v>
      </c>
      <c r="I298" s="14">
        <v>3.5000000000000003E-2</v>
      </c>
      <c r="J298" s="14">
        <v>0.04</v>
      </c>
      <c r="K298" s="14">
        <v>2.5000000000000001E-2</v>
      </c>
      <c r="L298" s="14">
        <v>3.5000000000000003E-2</v>
      </c>
      <c r="M298" s="14">
        <v>0.04</v>
      </c>
      <c r="N298" s="10">
        <f t="shared" si="93"/>
        <v>10.625</v>
      </c>
      <c r="O298" s="10">
        <f t="shared" si="94"/>
        <v>14.875</v>
      </c>
      <c r="P298" s="10">
        <f t="shared" si="95"/>
        <v>17</v>
      </c>
      <c r="Q298" s="88"/>
      <c r="R298" s="88"/>
      <c r="S298" s="88"/>
      <c r="T298" s="88"/>
      <c r="U298" s="88"/>
      <c r="V298" s="95"/>
      <c r="W298" s="1"/>
      <c r="X298" s="1"/>
    </row>
    <row r="299" spans="1:24" ht="15.75">
      <c r="A299" s="1"/>
      <c r="B299" s="68" t="s">
        <v>99</v>
      </c>
      <c r="C299" s="77" t="s">
        <v>100</v>
      </c>
      <c r="D299" s="77" t="s">
        <v>100</v>
      </c>
      <c r="E299" s="77" t="s">
        <v>100</v>
      </c>
      <c r="F299" s="15" t="s">
        <v>35</v>
      </c>
      <c r="G299" s="10">
        <v>4822</v>
      </c>
      <c r="H299" s="11">
        <v>1E-3</v>
      </c>
      <c r="I299" s="11">
        <v>1E-3</v>
      </c>
      <c r="J299" s="11">
        <v>1E-3</v>
      </c>
      <c r="K299" s="11">
        <v>1E-3</v>
      </c>
      <c r="L299" s="11">
        <v>1E-3</v>
      </c>
      <c r="M299" s="11">
        <v>1E-3</v>
      </c>
      <c r="N299" s="10">
        <f t="shared" si="93"/>
        <v>4.8220000000000001</v>
      </c>
      <c r="O299" s="10">
        <f t="shared" si="94"/>
        <v>4.8220000000000001</v>
      </c>
      <c r="P299" s="10">
        <f t="shared" si="95"/>
        <v>4.8220000000000001</v>
      </c>
      <c r="Q299" s="86">
        <f>SUM(N299:N300)</f>
        <v>7.0069999999999997</v>
      </c>
      <c r="R299" s="86">
        <f>SUM(O299:O300)</f>
        <v>7.0069999999999997</v>
      </c>
      <c r="S299" s="86">
        <f>SUM(P299:P300)</f>
        <v>7.0069999999999997</v>
      </c>
      <c r="T299" s="89">
        <f>Q299+Q299*80%</f>
        <v>12.6126</v>
      </c>
      <c r="U299" s="89">
        <f>R299+R299*80%</f>
        <v>12.6126</v>
      </c>
      <c r="V299" s="96">
        <f>S299+S299*80%</f>
        <v>12.6126</v>
      </c>
      <c r="W299" s="1"/>
      <c r="X299" s="1"/>
    </row>
    <row r="300" spans="1:24" ht="15.75">
      <c r="A300" s="1"/>
      <c r="B300" s="70"/>
      <c r="C300" s="78"/>
      <c r="D300" s="78"/>
      <c r="E300" s="78"/>
      <c r="F300" s="12" t="s">
        <v>36</v>
      </c>
      <c r="G300" s="10">
        <v>437</v>
      </c>
      <c r="H300" s="14">
        <v>5.0000000000000001E-3</v>
      </c>
      <c r="I300" s="14">
        <v>5.0000000000000001E-3</v>
      </c>
      <c r="J300" s="14">
        <v>5.0000000000000001E-3</v>
      </c>
      <c r="K300" s="14">
        <v>5.0000000000000001E-3</v>
      </c>
      <c r="L300" s="14">
        <v>5.0000000000000001E-3</v>
      </c>
      <c r="M300" s="14">
        <v>5.0000000000000001E-3</v>
      </c>
      <c r="N300" s="10">
        <f t="shared" si="93"/>
        <v>2.1850000000000001</v>
      </c>
      <c r="O300" s="10">
        <f t="shared" si="94"/>
        <v>2.1850000000000001</v>
      </c>
      <c r="P300" s="10">
        <f t="shared" si="95"/>
        <v>2.1850000000000001</v>
      </c>
      <c r="Q300" s="88"/>
      <c r="R300" s="88"/>
      <c r="S300" s="88"/>
      <c r="T300" s="90"/>
      <c r="U300" s="90"/>
      <c r="V300" s="97"/>
      <c r="W300" s="1"/>
      <c r="X300" s="1"/>
    </row>
    <row r="301" spans="1:24" ht="15.75">
      <c r="A301" s="1"/>
      <c r="B301" s="8" t="s">
        <v>37</v>
      </c>
      <c r="C301" s="11">
        <v>100</v>
      </c>
      <c r="D301" s="11">
        <v>100</v>
      </c>
      <c r="E301" s="11">
        <v>100</v>
      </c>
      <c r="F301" s="12" t="s">
        <v>37</v>
      </c>
      <c r="G301" s="10">
        <v>3000</v>
      </c>
      <c r="H301" s="14">
        <v>5.0000000000000001E-3</v>
      </c>
      <c r="I301" s="14">
        <v>5.0000000000000001E-3</v>
      </c>
      <c r="J301" s="14">
        <v>5.0000000000000001E-3</v>
      </c>
      <c r="K301" s="14">
        <v>5.0000000000000001E-3</v>
      </c>
      <c r="L301" s="14">
        <v>5.0000000000000001E-3</v>
      </c>
      <c r="M301" s="14">
        <v>5.0000000000000001E-3</v>
      </c>
      <c r="N301" s="10">
        <f t="shared" si="93"/>
        <v>15</v>
      </c>
      <c r="O301" s="10">
        <f t="shared" ref="O301" si="96">I301*G301</f>
        <v>15</v>
      </c>
      <c r="P301" s="10">
        <f t="shared" si="95"/>
        <v>15</v>
      </c>
      <c r="Q301" s="10">
        <f>SUM(N301)</f>
        <v>15</v>
      </c>
      <c r="R301" s="10">
        <f>SUM(O301)</f>
        <v>15</v>
      </c>
      <c r="S301" s="10">
        <f>SUM(P301)</f>
        <v>15</v>
      </c>
      <c r="T301" s="11">
        <f>Q301+Q301*80%</f>
        <v>27</v>
      </c>
      <c r="U301" s="10">
        <f>R301+R301*80%</f>
        <v>27</v>
      </c>
      <c r="V301" s="26">
        <f>S301+S301*80%</f>
        <v>27</v>
      </c>
      <c r="W301" s="1"/>
      <c r="X301" s="1"/>
    </row>
    <row r="302" spans="1:24" ht="15.75">
      <c r="A302" s="1"/>
      <c r="B302" s="13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27">
        <f>SUM(Q290:Q301)</f>
        <v>185.24</v>
      </c>
      <c r="R302" s="27">
        <f t="shared" ref="R302:V302" si="97">SUM(R290:R301)</f>
        <v>210.745</v>
      </c>
      <c r="S302" s="27">
        <f t="shared" si="97"/>
        <v>212.87</v>
      </c>
      <c r="T302" s="27">
        <f t="shared" si="97"/>
        <v>333.43200000000002</v>
      </c>
      <c r="U302" s="27">
        <f t="shared" si="97"/>
        <v>379.34100000000001</v>
      </c>
      <c r="V302" s="27">
        <f t="shared" si="97"/>
        <v>383.166</v>
      </c>
      <c r="W302" s="1"/>
      <c r="X302" s="1"/>
    </row>
    <row r="303" spans="1:24" ht="15.75">
      <c r="A303" s="1"/>
      <c r="B303" s="2"/>
      <c r="C303" s="2"/>
      <c r="D303" s="2"/>
      <c r="E303" s="2"/>
      <c r="F303" s="2"/>
      <c r="G303" s="2"/>
      <c r="H303" s="39" t="s">
        <v>38</v>
      </c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1"/>
      <c r="X303" s="1"/>
    </row>
    <row r="304" spans="1:24" ht="15.75">
      <c r="A304" s="1"/>
      <c r="B304" s="71" t="s">
        <v>101</v>
      </c>
      <c r="C304" s="73">
        <v>60</v>
      </c>
      <c r="D304" s="73">
        <v>100</v>
      </c>
      <c r="E304" s="73">
        <v>100</v>
      </c>
      <c r="F304" s="12" t="s">
        <v>46</v>
      </c>
      <c r="G304" s="10">
        <v>240</v>
      </c>
      <c r="H304" s="11">
        <v>6.5000000000000002E-2</v>
      </c>
      <c r="I304" s="11">
        <v>0.108</v>
      </c>
      <c r="J304" s="11">
        <v>0.108</v>
      </c>
      <c r="K304" s="11">
        <v>5.1999999999999998E-2</v>
      </c>
      <c r="L304" s="11">
        <v>8.5999999999999993E-2</v>
      </c>
      <c r="M304" s="11">
        <v>8.5999999999999993E-2</v>
      </c>
      <c r="N304" s="10">
        <f>H304*G304</f>
        <v>15.6</v>
      </c>
      <c r="O304" s="10">
        <f>I304*G304</f>
        <v>25.92</v>
      </c>
      <c r="P304" s="10">
        <f>J304*G304</f>
        <v>25.92</v>
      </c>
      <c r="Q304" s="85">
        <f>SUM(N304:N306)</f>
        <v>33.125999999999998</v>
      </c>
      <c r="R304" s="85">
        <f>SUM(O304:O306)</f>
        <v>49.287999999999997</v>
      </c>
      <c r="S304" s="85">
        <f>SUM(P304:P306)</f>
        <v>49.941000000000003</v>
      </c>
      <c r="T304" s="85">
        <f>Q304+Q304*80%</f>
        <v>59.626800000000003</v>
      </c>
      <c r="U304" s="85">
        <f>R304+R304*80%</f>
        <v>88.718400000000003</v>
      </c>
      <c r="V304" s="91">
        <f>S304+S304*80%</f>
        <v>89.893799999999999</v>
      </c>
      <c r="W304" s="1"/>
      <c r="X304" s="1"/>
    </row>
    <row r="305" spans="1:24" ht="15.75">
      <c r="A305" s="1"/>
      <c r="B305" s="71"/>
      <c r="C305" s="73"/>
      <c r="D305" s="73"/>
      <c r="E305" s="73"/>
      <c r="F305" s="12" t="s">
        <v>102</v>
      </c>
      <c r="G305" s="10">
        <v>5189</v>
      </c>
      <c r="H305" s="11">
        <v>3.0000000000000001E-3</v>
      </c>
      <c r="I305" s="11">
        <v>4.0000000000000001E-3</v>
      </c>
      <c r="J305" s="11">
        <v>4.0000000000000001E-3</v>
      </c>
      <c r="K305" s="11">
        <v>3.0000000000000001E-3</v>
      </c>
      <c r="L305" s="11">
        <v>4.0000000000000001E-3</v>
      </c>
      <c r="M305" s="11">
        <v>4.0000000000000001E-3</v>
      </c>
      <c r="N305" s="10">
        <f>H305*G305</f>
        <v>15.567</v>
      </c>
      <c r="O305" s="10">
        <f>I305*G305</f>
        <v>20.756</v>
      </c>
      <c r="P305" s="10">
        <f>J305*G305</f>
        <v>20.756</v>
      </c>
      <c r="Q305" s="85"/>
      <c r="R305" s="85"/>
      <c r="S305" s="85"/>
      <c r="T305" s="85"/>
      <c r="U305" s="85"/>
      <c r="V305" s="91"/>
      <c r="W305" s="1"/>
      <c r="X305" s="1"/>
    </row>
    <row r="306" spans="1:24" ht="15.75">
      <c r="A306" s="1"/>
      <c r="B306" s="71"/>
      <c r="C306" s="73"/>
      <c r="D306" s="73"/>
      <c r="E306" s="73"/>
      <c r="F306" s="12" t="s">
        <v>42</v>
      </c>
      <c r="G306" s="10">
        <v>653</v>
      </c>
      <c r="H306" s="11">
        <v>3.0000000000000001E-3</v>
      </c>
      <c r="I306" s="11">
        <v>4.0000000000000001E-3</v>
      </c>
      <c r="J306" s="11">
        <v>5.0000000000000001E-3</v>
      </c>
      <c r="K306" s="11">
        <v>3.0000000000000001E-3</v>
      </c>
      <c r="L306" s="11">
        <v>4.0000000000000001E-3</v>
      </c>
      <c r="M306" s="11">
        <v>5.0000000000000001E-3</v>
      </c>
      <c r="N306" s="10">
        <f>H306*G306</f>
        <v>1.9590000000000001</v>
      </c>
      <c r="O306" s="10">
        <f>I306*G306</f>
        <v>2.6120000000000001</v>
      </c>
      <c r="P306" s="10">
        <f>J306*G306</f>
        <v>3.2650000000000001</v>
      </c>
      <c r="Q306" s="85"/>
      <c r="R306" s="85"/>
      <c r="S306" s="85"/>
      <c r="T306" s="85"/>
      <c r="U306" s="85"/>
      <c r="V306" s="91"/>
      <c r="W306" s="1"/>
      <c r="X306" s="1"/>
    </row>
    <row r="307" spans="1:24" ht="63">
      <c r="A307" s="1"/>
      <c r="B307" s="67" t="s">
        <v>103</v>
      </c>
      <c r="C307" s="73">
        <v>200</v>
      </c>
      <c r="D307" s="73">
        <v>200</v>
      </c>
      <c r="E307" s="73">
        <v>200</v>
      </c>
      <c r="F307" s="16" t="s">
        <v>44</v>
      </c>
      <c r="G307" s="10">
        <v>1426</v>
      </c>
      <c r="H307" s="14">
        <v>0.16</v>
      </c>
      <c r="I307" s="14">
        <v>0.16</v>
      </c>
      <c r="J307" s="14">
        <v>0.16</v>
      </c>
      <c r="K307" s="14">
        <v>0.109</v>
      </c>
      <c r="L307" s="14">
        <v>0.109</v>
      </c>
      <c r="M307" s="14">
        <v>0.109</v>
      </c>
      <c r="N307" s="10">
        <f t="shared" ref="N307:N315" si="98">H307*G307</f>
        <v>228.16</v>
      </c>
      <c r="O307" s="10">
        <f t="shared" ref="O307:O315" si="99">I307*G307</f>
        <v>228.16</v>
      </c>
      <c r="P307" s="10">
        <f t="shared" ref="P307:P315" si="100">J307*G307</f>
        <v>228.16</v>
      </c>
      <c r="Q307" s="85">
        <f>SUM(N307:N312)</f>
        <v>258.99400000000003</v>
      </c>
      <c r="R307" s="85">
        <f>SUM(O307:O312)</f>
        <v>258.99400000000003</v>
      </c>
      <c r="S307" s="85">
        <f>SUM(P307:P312)</f>
        <v>258.99400000000003</v>
      </c>
      <c r="T307" s="85">
        <f>Q307+Q307*80%</f>
        <v>466.18920000000003</v>
      </c>
      <c r="U307" s="85">
        <f>R307+R307*80%</f>
        <v>466.18920000000003</v>
      </c>
      <c r="V307" s="91">
        <f>S307+S307*80%</f>
        <v>466.18920000000003</v>
      </c>
      <c r="W307" s="1"/>
      <c r="X307" s="1"/>
    </row>
    <row r="308" spans="1:24" ht="15.75">
      <c r="A308" s="1"/>
      <c r="B308" s="67"/>
      <c r="C308" s="73"/>
      <c r="D308" s="73"/>
      <c r="E308" s="73"/>
      <c r="F308" s="12" t="s">
        <v>42</v>
      </c>
      <c r="G308" s="10">
        <v>653</v>
      </c>
      <c r="H308" s="14">
        <v>5.0000000000000001E-3</v>
      </c>
      <c r="I308" s="14">
        <v>5.0000000000000001E-3</v>
      </c>
      <c r="J308" s="14">
        <v>5.0000000000000001E-3</v>
      </c>
      <c r="K308" s="14">
        <v>5.0000000000000001E-3</v>
      </c>
      <c r="L308" s="14">
        <v>5.0000000000000001E-3</v>
      </c>
      <c r="M308" s="14">
        <v>5.0000000000000001E-3</v>
      </c>
      <c r="N308" s="10">
        <f t="shared" si="98"/>
        <v>3.2650000000000001</v>
      </c>
      <c r="O308" s="10">
        <f t="shared" si="99"/>
        <v>3.2650000000000001</v>
      </c>
      <c r="P308" s="10">
        <f t="shared" si="100"/>
        <v>3.2650000000000001</v>
      </c>
      <c r="Q308" s="85"/>
      <c r="R308" s="85"/>
      <c r="S308" s="85"/>
      <c r="T308" s="85"/>
      <c r="U308" s="85"/>
      <c r="V308" s="91"/>
      <c r="W308" s="1"/>
      <c r="X308" s="1"/>
    </row>
    <row r="309" spans="1:24" ht="15.75">
      <c r="A309" s="1"/>
      <c r="B309" s="67"/>
      <c r="C309" s="73"/>
      <c r="D309" s="73"/>
      <c r="E309" s="73"/>
      <c r="F309" s="12" t="s">
        <v>45</v>
      </c>
      <c r="G309" s="10">
        <v>191</v>
      </c>
      <c r="H309" s="14">
        <v>0.107</v>
      </c>
      <c r="I309" s="14">
        <v>0.107</v>
      </c>
      <c r="J309" s="14">
        <v>0.107</v>
      </c>
      <c r="K309" s="14">
        <v>0.08</v>
      </c>
      <c r="L309" s="14">
        <v>0.08</v>
      </c>
      <c r="M309" s="14">
        <v>0.08</v>
      </c>
      <c r="N309" s="10">
        <f t="shared" si="98"/>
        <v>20.437000000000001</v>
      </c>
      <c r="O309" s="10">
        <f t="shared" si="99"/>
        <v>20.437000000000001</v>
      </c>
      <c r="P309" s="10">
        <f t="shared" si="100"/>
        <v>20.437000000000001</v>
      </c>
      <c r="Q309" s="85"/>
      <c r="R309" s="85"/>
      <c r="S309" s="85"/>
      <c r="T309" s="85"/>
      <c r="U309" s="85"/>
      <c r="V309" s="91"/>
      <c r="W309" s="1"/>
      <c r="X309" s="1"/>
    </row>
    <row r="310" spans="1:24" ht="15.75">
      <c r="A310" s="1"/>
      <c r="B310" s="67"/>
      <c r="C310" s="73"/>
      <c r="D310" s="73"/>
      <c r="E310" s="73"/>
      <c r="F310" s="12" t="s">
        <v>46</v>
      </c>
      <c r="G310" s="10">
        <v>240</v>
      </c>
      <c r="H310" s="14">
        <v>2.1999999999999999E-2</v>
      </c>
      <c r="I310" s="14">
        <v>2.1999999999999999E-2</v>
      </c>
      <c r="J310" s="14">
        <v>2.1999999999999999E-2</v>
      </c>
      <c r="K310" s="14">
        <v>1.7999999999999999E-2</v>
      </c>
      <c r="L310" s="14">
        <v>1.7999999999999999E-2</v>
      </c>
      <c r="M310" s="14">
        <v>1.7999999999999999E-2</v>
      </c>
      <c r="N310" s="10">
        <f t="shared" si="98"/>
        <v>5.28</v>
      </c>
      <c r="O310" s="10">
        <f t="shared" si="99"/>
        <v>5.28</v>
      </c>
      <c r="P310" s="10">
        <f t="shared" si="100"/>
        <v>5.28</v>
      </c>
      <c r="Q310" s="85"/>
      <c r="R310" s="85"/>
      <c r="S310" s="85"/>
      <c r="T310" s="85"/>
      <c r="U310" s="85"/>
      <c r="V310" s="91"/>
      <c r="W310" s="1"/>
      <c r="X310" s="1"/>
    </row>
    <row r="311" spans="1:24" ht="15.75">
      <c r="A311" s="1"/>
      <c r="B311" s="67"/>
      <c r="C311" s="73"/>
      <c r="D311" s="73"/>
      <c r="E311" s="73"/>
      <c r="F311" s="12" t="s">
        <v>55</v>
      </c>
      <c r="G311" s="10">
        <v>149</v>
      </c>
      <c r="H311" s="11">
        <v>1.2E-2</v>
      </c>
      <c r="I311" s="11">
        <v>1.2E-2</v>
      </c>
      <c r="J311" s="11">
        <v>1.2E-2</v>
      </c>
      <c r="K311" s="14">
        <v>0.01</v>
      </c>
      <c r="L311" s="14">
        <v>0.01</v>
      </c>
      <c r="M311" s="14">
        <v>0.01</v>
      </c>
      <c r="N311" s="10">
        <f t="shared" si="98"/>
        <v>1.788</v>
      </c>
      <c r="O311" s="10">
        <f t="shared" si="99"/>
        <v>1.788</v>
      </c>
      <c r="P311" s="10">
        <f t="shared" si="100"/>
        <v>1.788</v>
      </c>
      <c r="Q311" s="85"/>
      <c r="R311" s="85"/>
      <c r="S311" s="85"/>
      <c r="T311" s="85"/>
      <c r="U311" s="85"/>
      <c r="V311" s="91"/>
      <c r="W311" s="1"/>
      <c r="X311" s="1"/>
    </row>
    <row r="312" spans="1:24" ht="15.75">
      <c r="A312" s="1"/>
      <c r="B312" s="67"/>
      <c r="C312" s="73"/>
      <c r="D312" s="73"/>
      <c r="E312" s="73"/>
      <c r="F312" s="40" t="s">
        <v>24</v>
      </c>
      <c r="G312" s="10">
        <v>64</v>
      </c>
      <c r="H312" s="11">
        <v>1E-3</v>
      </c>
      <c r="I312" s="11">
        <v>1E-3</v>
      </c>
      <c r="J312" s="11">
        <v>1E-3</v>
      </c>
      <c r="K312" s="11">
        <v>1E-3</v>
      </c>
      <c r="L312" s="11">
        <v>1E-3</v>
      </c>
      <c r="M312" s="11">
        <v>1E-3</v>
      </c>
      <c r="N312" s="10">
        <f t="shared" si="98"/>
        <v>6.4000000000000001E-2</v>
      </c>
      <c r="O312" s="10">
        <f t="shared" si="99"/>
        <v>6.4000000000000001E-2</v>
      </c>
      <c r="P312" s="10">
        <f t="shared" si="100"/>
        <v>6.4000000000000001E-2</v>
      </c>
      <c r="Q312" s="85"/>
      <c r="R312" s="85"/>
      <c r="S312" s="85"/>
      <c r="T312" s="85"/>
      <c r="U312" s="85"/>
      <c r="V312" s="91"/>
      <c r="W312" s="1"/>
      <c r="X312" s="1"/>
    </row>
    <row r="313" spans="1:24" ht="31.5">
      <c r="A313" s="1"/>
      <c r="B313" s="67" t="s">
        <v>48</v>
      </c>
      <c r="C313" s="73">
        <v>200</v>
      </c>
      <c r="D313" s="73">
        <v>200</v>
      </c>
      <c r="E313" s="73">
        <v>200</v>
      </c>
      <c r="F313" s="16" t="s">
        <v>49</v>
      </c>
      <c r="G313" s="10">
        <v>1500</v>
      </c>
      <c r="H313" s="11">
        <v>3.0000000000000001E-3</v>
      </c>
      <c r="I313" s="11">
        <v>3.0000000000000001E-3</v>
      </c>
      <c r="J313" s="11">
        <v>3.0000000000000001E-3</v>
      </c>
      <c r="K313" s="11">
        <v>3.0000000000000001E-3</v>
      </c>
      <c r="L313" s="11">
        <v>3.0000000000000001E-3</v>
      </c>
      <c r="M313" s="11">
        <v>3.0000000000000001E-3</v>
      </c>
      <c r="N313" s="10">
        <f t="shared" si="98"/>
        <v>4.5</v>
      </c>
      <c r="O313" s="10">
        <f t="shared" si="99"/>
        <v>4.5</v>
      </c>
      <c r="P313" s="10">
        <f t="shared" si="100"/>
        <v>4.5</v>
      </c>
      <c r="Q313" s="85">
        <f>SUM(N313:N315)</f>
        <v>46.87</v>
      </c>
      <c r="R313" s="85">
        <f>SUM(O313:O315)</f>
        <v>46.87</v>
      </c>
      <c r="S313" s="85">
        <f>SUM(P313:P315)</f>
        <v>46.87</v>
      </c>
      <c r="T313" s="85">
        <f>Q313+Q313*80%</f>
        <v>84.366</v>
      </c>
      <c r="U313" s="85">
        <f>R313+R313*80%</f>
        <v>84.366</v>
      </c>
      <c r="V313" s="91">
        <f>S313+S313*80%</f>
        <v>84.366</v>
      </c>
      <c r="W313" s="1"/>
      <c r="X313" s="1"/>
    </row>
    <row r="314" spans="1:24" ht="15.75">
      <c r="A314" s="1"/>
      <c r="B314" s="67"/>
      <c r="C314" s="73"/>
      <c r="D314" s="73"/>
      <c r="E314" s="73"/>
      <c r="F314" s="12" t="s">
        <v>36</v>
      </c>
      <c r="G314" s="10">
        <v>437</v>
      </c>
      <c r="H314" s="14">
        <v>0.01</v>
      </c>
      <c r="I314" s="14">
        <v>0.01</v>
      </c>
      <c r="J314" s="14">
        <v>0.01</v>
      </c>
      <c r="K314" s="14">
        <v>0.01</v>
      </c>
      <c r="L314" s="14">
        <v>0.01</v>
      </c>
      <c r="M314" s="14">
        <v>0.01</v>
      </c>
      <c r="N314" s="10">
        <f t="shared" si="98"/>
        <v>4.37</v>
      </c>
      <c r="O314" s="10">
        <f t="shared" si="99"/>
        <v>4.37</v>
      </c>
      <c r="P314" s="10">
        <f t="shared" si="100"/>
        <v>4.37</v>
      </c>
      <c r="Q314" s="73"/>
      <c r="R314" s="73"/>
      <c r="S314" s="73"/>
      <c r="T314" s="73"/>
      <c r="U314" s="73"/>
      <c r="V314" s="92"/>
      <c r="W314" s="1"/>
      <c r="X314" s="1"/>
    </row>
    <row r="315" spans="1:24" ht="15.75">
      <c r="A315" s="1"/>
      <c r="B315" s="67"/>
      <c r="C315" s="73"/>
      <c r="D315" s="73"/>
      <c r="E315" s="73"/>
      <c r="F315" s="12" t="s">
        <v>50</v>
      </c>
      <c r="G315" s="10">
        <v>2000</v>
      </c>
      <c r="H315" s="11">
        <v>1.9E-2</v>
      </c>
      <c r="I315" s="11">
        <v>1.9E-2</v>
      </c>
      <c r="J315" s="11">
        <v>1.9E-2</v>
      </c>
      <c r="K315" s="11">
        <v>1.9E-2</v>
      </c>
      <c r="L315" s="11">
        <v>1.9E-2</v>
      </c>
      <c r="M315" s="11">
        <v>1.9E-2</v>
      </c>
      <c r="N315" s="10">
        <f t="shared" si="98"/>
        <v>38</v>
      </c>
      <c r="O315" s="10">
        <f t="shared" si="99"/>
        <v>38</v>
      </c>
      <c r="P315" s="10">
        <f t="shared" si="100"/>
        <v>38</v>
      </c>
      <c r="Q315" s="73"/>
      <c r="R315" s="73"/>
      <c r="S315" s="73"/>
      <c r="T315" s="73"/>
      <c r="U315" s="73"/>
      <c r="V315" s="92"/>
      <c r="W315" s="1"/>
      <c r="X315" s="1"/>
    </row>
    <row r="316" spans="1:24" ht="15.75">
      <c r="A316" s="1"/>
      <c r="B316" s="17" t="s">
        <v>51</v>
      </c>
      <c r="C316" s="11">
        <v>20</v>
      </c>
      <c r="D316" s="11">
        <v>35</v>
      </c>
      <c r="E316" s="11">
        <v>40</v>
      </c>
      <c r="F316" s="18" t="s">
        <v>51</v>
      </c>
      <c r="G316" s="10">
        <v>425</v>
      </c>
      <c r="H316" s="14">
        <v>0.02</v>
      </c>
      <c r="I316" s="11">
        <v>3.5000000000000003E-2</v>
      </c>
      <c r="J316" s="14">
        <v>0.04</v>
      </c>
      <c r="K316" s="14">
        <v>0.02</v>
      </c>
      <c r="L316" s="11">
        <v>3.5000000000000003E-2</v>
      </c>
      <c r="M316" s="14">
        <v>0.04</v>
      </c>
      <c r="N316" s="10">
        <f t="shared" ref="N316" si="101">H316*G316</f>
        <v>8.5</v>
      </c>
      <c r="O316" s="10">
        <f t="shared" ref="O316" si="102">I316*G316</f>
        <v>14.875</v>
      </c>
      <c r="P316" s="10">
        <f t="shared" ref="P316" si="103">J316*G316</f>
        <v>17</v>
      </c>
      <c r="Q316" s="10">
        <f>SUM(N316)</f>
        <v>8.5</v>
      </c>
      <c r="R316" s="10">
        <f>SUM(O316)</f>
        <v>14.875</v>
      </c>
      <c r="S316" s="10">
        <f>SUM(P316)</f>
        <v>17</v>
      </c>
      <c r="T316" s="11">
        <f>Q316+Q316*80%</f>
        <v>15.3</v>
      </c>
      <c r="U316" s="10">
        <f>R316+R316*80%</f>
        <v>26.774999999999999</v>
      </c>
      <c r="V316" s="26">
        <f>S316+S316*80%</f>
        <v>30.6</v>
      </c>
      <c r="W316" s="1"/>
      <c r="X316" s="1"/>
    </row>
    <row r="317" spans="1:24" ht="15.75">
      <c r="A317" s="1"/>
      <c r="B317" s="17"/>
      <c r="C317" s="11"/>
      <c r="D317" s="11"/>
      <c r="E317" s="11"/>
      <c r="F317" s="18"/>
      <c r="G317" s="10"/>
      <c r="H317" s="14"/>
      <c r="I317" s="11"/>
      <c r="J317" s="14"/>
      <c r="K317" s="14"/>
      <c r="L317" s="14"/>
      <c r="M317" s="14"/>
      <c r="N317" s="10"/>
      <c r="O317" s="10"/>
      <c r="P317" s="10"/>
      <c r="Q317" s="29">
        <f t="shared" ref="Q317:V317" si="104">SUM(Q304:Q316)</f>
        <v>347.49</v>
      </c>
      <c r="R317" s="29">
        <f t="shared" si="104"/>
        <v>370.02699999999999</v>
      </c>
      <c r="S317" s="29">
        <f t="shared" si="104"/>
        <v>372.80500000000001</v>
      </c>
      <c r="T317" s="29">
        <f t="shared" si="104"/>
        <v>625.48199999999997</v>
      </c>
      <c r="U317" s="29">
        <f t="shared" si="104"/>
        <v>666.04859999999996</v>
      </c>
      <c r="V317" s="30">
        <f t="shared" si="104"/>
        <v>671.04899999999998</v>
      </c>
      <c r="W317" s="1"/>
      <c r="X317" s="1"/>
    </row>
    <row r="318" spans="1:24" ht="15.75">
      <c r="A318" s="1"/>
      <c r="B318" s="56" t="s">
        <v>52</v>
      </c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8"/>
      <c r="W318" s="1"/>
      <c r="X318" s="1"/>
    </row>
    <row r="319" spans="1:24" ht="31.5">
      <c r="A319" s="1"/>
      <c r="B319" s="67" t="s">
        <v>104</v>
      </c>
      <c r="C319" s="54" t="s">
        <v>75</v>
      </c>
      <c r="D319" s="54" t="s">
        <v>76</v>
      </c>
      <c r="E319" s="54" t="s">
        <v>76</v>
      </c>
      <c r="F319" s="19" t="s">
        <v>105</v>
      </c>
      <c r="G319" s="10">
        <v>2711</v>
      </c>
      <c r="H319" s="14">
        <v>6.9000000000000006E-2</v>
      </c>
      <c r="I319" s="14">
        <v>8.5999999999999993E-2</v>
      </c>
      <c r="J319" s="14">
        <v>8.5999999999999993E-2</v>
      </c>
      <c r="K319" s="14">
        <v>0.05</v>
      </c>
      <c r="L319" s="14">
        <v>6.3E-2</v>
      </c>
      <c r="M319" s="14">
        <v>6.3E-2</v>
      </c>
      <c r="N319" s="10">
        <f t="shared" ref="N319:N335" si="105">H319*G319</f>
        <v>187.059</v>
      </c>
      <c r="O319" s="10">
        <f t="shared" ref="O319:O335" si="106">I319*G319</f>
        <v>233.14599999999999</v>
      </c>
      <c r="P319" s="10">
        <f t="shared" ref="P319:P335" si="107">J319*G319</f>
        <v>233.14599999999999</v>
      </c>
      <c r="Q319" s="85">
        <f>SUM(N319:N325)</f>
        <v>200.59100000000001</v>
      </c>
      <c r="R319" s="85">
        <f>SUM(O319:O325)</f>
        <v>249.39500000000001</v>
      </c>
      <c r="S319" s="85">
        <f>SUM(P319:P325)</f>
        <v>249.39500000000001</v>
      </c>
      <c r="T319" s="85">
        <f>Q319+Q319*80%</f>
        <v>361.06380000000001</v>
      </c>
      <c r="U319" s="85">
        <f>R319+R319*80%</f>
        <v>448.911</v>
      </c>
      <c r="V319" s="91">
        <f>S319+S319*80%</f>
        <v>448.911</v>
      </c>
      <c r="W319" s="1"/>
      <c r="X319" s="1"/>
    </row>
    <row r="320" spans="1:24" ht="15.75">
      <c r="A320" s="1"/>
      <c r="B320" s="67"/>
      <c r="C320" s="54"/>
      <c r="D320" s="54"/>
      <c r="E320" s="54"/>
      <c r="F320" s="12" t="s">
        <v>98</v>
      </c>
      <c r="G320" s="10">
        <v>607</v>
      </c>
      <c r="H320" s="14">
        <v>7.0000000000000001E-3</v>
      </c>
      <c r="I320" s="14">
        <v>8.0000000000000002E-3</v>
      </c>
      <c r="J320" s="14">
        <v>8.0000000000000002E-3</v>
      </c>
      <c r="K320" s="14">
        <v>7.0000000000000001E-3</v>
      </c>
      <c r="L320" s="14">
        <v>8.0000000000000002E-3</v>
      </c>
      <c r="M320" s="14">
        <v>8.0000000000000002E-3</v>
      </c>
      <c r="N320" s="10">
        <f t="shared" si="105"/>
        <v>4.2489999999999997</v>
      </c>
      <c r="O320" s="10">
        <f t="shared" si="106"/>
        <v>4.8559999999999999</v>
      </c>
      <c r="P320" s="10">
        <f t="shared" si="107"/>
        <v>4.8559999999999999</v>
      </c>
      <c r="Q320" s="85"/>
      <c r="R320" s="85"/>
      <c r="S320" s="85"/>
      <c r="T320" s="85"/>
      <c r="U320" s="85"/>
      <c r="V320" s="91"/>
      <c r="W320" s="1"/>
      <c r="X320" s="1"/>
    </row>
    <row r="321" spans="1:24" ht="15.75">
      <c r="A321" s="1"/>
      <c r="B321" s="67"/>
      <c r="C321" s="54"/>
      <c r="D321" s="54"/>
      <c r="E321" s="54"/>
      <c r="F321" s="12" t="s">
        <v>55</v>
      </c>
      <c r="G321" s="10">
        <v>149</v>
      </c>
      <c r="H321" s="11">
        <v>2.8000000000000001E-2</v>
      </c>
      <c r="I321" s="11">
        <v>3.5000000000000003E-2</v>
      </c>
      <c r="J321" s="14">
        <v>3.5000000000000003E-2</v>
      </c>
      <c r="K321" s="14">
        <v>2.4E-2</v>
      </c>
      <c r="L321" s="14">
        <v>0.03</v>
      </c>
      <c r="M321" s="14">
        <v>0.03</v>
      </c>
      <c r="N321" s="10">
        <f t="shared" si="105"/>
        <v>4.1719999999999997</v>
      </c>
      <c r="O321" s="10">
        <f t="shared" si="106"/>
        <v>5.2149999999999999</v>
      </c>
      <c r="P321" s="10">
        <f t="shared" si="107"/>
        <v>5.2149999999999999</v>
      </c>
      <c r="Q321" s="85"/>
      <c r="R321" s="85"/>
      <c r="S321" s="85"/>
      <c r="T321" s="85"/>
      <c r="U321" s="85"/>
      <c r="V321" s="91"/>
      <c r="W321" s="1"/>
      <c r="X321" s="1"/>
    </row>
    <row r="322" spans="1:24" ht="15.75">
      <c r="A322" s="1"/>
      <c r="B322" s="67"/>
      <c r="C322" s="54"/>
      <c r="D322" s="54"/>
      <c r="E322" s="54"/>
      <c r="F322" s="12" t="s">
        <v>42</v>
      </c>
      <c r="G322" s="10">
        <v>653</v>
      </c>
      <c r="H322" s="11">
        <v>4.0000000000000001E-3</v>
      </c>
      <c r="I322" s="11">
        <v>5.0000000000000001E-3</v>
      </c>
      <c r="J322" s="11">
        <v>5.0000000000000001E-3</v>
      </c>
      <c r="K322" s="11">
        <v>4.0000000000000001E-3</v>
      </c>
      <c r="L322" s="11">
        <v>5.0000000000000001E-3</v>
      </c>
      <c r="M322" s="11">
        <v>5.0000000000000001E-3</v>
      </c>
      <c r="N322" s="10">
        <f t="shared" si="105"/>
        <v>2.6120000000000001</v>
      </c>
      <c r="O322" s="10">
        <f t="shared" si="106"/>
        <v>3.2650000000000001</v>
      </c>
      <c r="P322" s="10">
        <f t="shared" si="107"/>
        <v>3.2650000000000001</v>
      </c>
      <c r="Q322" s="85"/>
      <c r="R322" s="85"/>
      <c r="S322" s="85"/>
      <c r="T322" s="85"/>
      <c r="U322" s="85"/>
      <c r="V322" s="91"/>
      <c r="W322" s="1"/>
      <c r="X322" s="1"/>
    </row>
    <row r="323" spans="1:24" ht="15.75">
      <c r="A323" s="1"/>
      <c r="B323" s="67"/>
      <c r="C323" s="54"/>
      <c r="D323" s="54"/>
      <c r="E323" s="54"/>
      <c r="F323" s="12" t="s">
        <v>47</v>
      </c>
      <c r="G323" s="10">
        <v>207</v>
      </c>
      <c r="H323" s="11">
        <v>5.0000000000000001E-3</v>
      </c>
      <c r="I323" s="11">
        <v>7.0000000000000001E-3</v>
      </c>
      <c r="J323" s="11">
        <v>7.0000000000000001E-3</v>
      </c>
      <c r="K323" s="11">
        <v>5.0000000000000001E-3</v>
      </c>
      <c r="L323" s="11">
        <v>7.0000000000000001E-3</v>
      </c>
      <c r="M323" s="11">
        <v>7.0000000000000001E-3</v>
      </c>
      <c r="N323" s="10">
        <f t="shared" si="105"/>
        <v>1.0349999999999999</v>
      </c>
      <c r="O323" s="10">
        <f t="shared" si="106"/>
        <v>1.4490000000000001</v>
      </c>
      <c r="P323" s="10">
        <f t="shared" si="107"/>
        <v>1.4490000000000001</v>
      </c>
      <c r="Q323" s="85"/>
      <c r="R323" s="85"/>
      <c r="S323" s="85"/>
      <c r="T323" s="85"/>
      <c r="U323" s="85"/>
      <c r="V323" s="91"/>
      <c r="W323" s="1"/>
      <c r="X323" s="1"/>
    </row>
    <row r="324" spans="1:24" ht="15.75">
      <c r="A324" s="1"/>
      <c r="B324" s="67"/>
      <c r="C324" s="54"/>
      <c r="D324" s="54"/>
      <c r="E324" s="54"/>
      <c r="F324" s="12" t="s">
        <v>24</v>
      </c>
      <c r="G324" s="10">
        <v>64</v>
      </c>
      <c r="H324" s="11">
        <v>1E-3</v>
      </c>
      <c r="I324" s="11">
        <v>1E-3</v>
      </c>
      <c r="J324" s="11">
        <v>1E-3</v>
      </c>
      <c r="K324" s="11">
        <v>1E-3</v>
      </c>
      <c r="L324" s="11">
        <v>1E-3</v>
      </c>
      <c r="M324" s="11">
        <v>1E-3</v>
      </c>
      <c r="N324" s="10">
        <f t="shared" si="105"/>
        <v>6.4000000000000001E-2</v>
      </c>
      <c r="O324" s="10">
        <f t="shared" si="106"/>
        <v>6.4000000000000001E-2</v>
      </c>
      <c r="P324" s="10">
        <f t="shared" si="107"/>
        <v>6.4000000000000001E-2</v>
      </c>
      <c r="Q324" s="85"/>
      <c r="R324" s="85"/>
      <c r="S324" s="85"/>
      <c r="T324" s="85"/>
      <c r="U324" s="85"/>
      <c r="V324" s="91"/>
      <c r="W324" s="1"/>
      <c r="X324" s="1"/>
    </row>
    <row r="325" spans="1:24" ht="15.75">
      <c r="A325" s="1"/>
      <c r="B325" s="67"/>
      <c r="C325" s="54"/>
      <c r="D325" s="54"/>
      <c r="E325" s="54"/>
      <c r="F325" s="12" t="s">
        <v>81</v>
      </c>
      <c r="G325" s="37">
        <v>700</v>
      </c>
      <c r="H325" s="33">
        <v>2E-3</v>
      </c>
      <c r="I325" s="33">
        <v>2E-3</v>
      </c>
      <c r="J325" s="33">
        <v>2E-3</v>
      </c>
      <c r="K325" s="33">
        <v>2E-3</v>
      </c>
      <c r="L325" s="33">
        <v>2E-3</v>
      </c>
      <c r="M325" s="33">
        <v>2E-3</v>
      </c>
      <c r="N325" s="10">
        <f t="shared" si="105"/>
        <v>1.4</v>
      </c>
      <c r="O325" s="10">
        <f t="shared" si="106"/>
        <v>1.4</v>
      </c>
      <c r="P325" s="10">
        <f t="shared" si="107"/>
        <v>1.4</v>
      </c>
      <c r="Q325" s="85"/>
      <c r="R325" s="85"/>
      <c r="S325" s="85"/>
      <c r="T325" s="85"/>
      <c r="U325" s="85"/>
      <c r="V325" s="91"/>
      <c r="W325" s="1"/>
      <c r="X325" s="1"/>
    </row>
    <row r="326" spans="1:24" ht="15.75">
      <c r="A326" s="1"/>
      <c r="B326" s="67" t="s">
        <v>106</v>
      </c>
      <c r="C326" s="73">
        <v>100</v>
      </c>
      <c r="D326" s="73">
        <v>150</v>
      </c>
      <c r="E326" s="73">
        <v>150</v>
      </c>
      <c r="F326" s="16" t="s">
        <v>107</v>
      </c>
      <c r="G326" s="10">
        <v>624</v>
      </c>
      <c r="H326" s="14">
        <v>3.5000000000000003E-2</v>
      </c>
      <c r="I326" s="14">
        <v>5.2999999999999999E-2</v>
      </c>
      <c r="J326" s="14">
        <v>5.2999999999999999E-2</v>
      </c>
      <c r="K326" s="14">
        <v>3.5000000000000003E-2</v>
      </c>
      <c r="L326" s="14">
        <v>5.2999999999999999E-2</v>
      </c>
      <c r="M326" s="14">
        <v>5.2999999999999999E-2</v>
      </c>
      <c r="N326" s="10">
        <f t="shared" si="105"/>
        <v>21.84</v>
      </c>
      <c r="O326" s="10">
        <f t="shared" si="106"/>
        <v>33.072000000000003</v>
      </c>
      <c r="P326" s="10">
        <f t="shared" si="107"/>
        <v>33.072000000000003</v>
      </c>
      <c r="Q326" s="85">
        <f>SUM(N326:N328)</f>
        <v>58.423999999999999</v>
      </c>
      <c r="R326" s="85">
        <f>SUM(O326:O328)</f>
        <v>69.656000000000006</v>
      </c>
      <c r="S326" s="85">
        <f>SUM(P326:P328)</f>
        <v>69.656000000000006</v>
      </c>
      <c r="T326" s="85">
        <f>Q326+Q326*80%</f>
        <v>105.1632</v>
      </c>
      <c r="U326" s="85">
        <f>R326+R326*80%</f>
        <v>125.38079999999999</v>
      </c>
      <c r="V326" s="91">
        <f>S326+S326*80%</f>
        <v>125.38079999999999</v>
      </c>
      <c r="W326" s="1"/>
      <c r="X326" s="1"/>
    </row>
    <row r="327" spans="1:24" ht="15.75">
      <c r="A327" s="1"/>
      <c r="B327" s="67"/>
      <c r="C327" s="73"/>
      <c r="D327" s="73"/>
      <c r="E327" s="73"/>
      <c r="F327" s="12" t="s">
        <v>23</v>
      </c>
      <c r="G327" s="10">
        <v>3652</v>
      </c>
      <c r="H327" s="11">
        <v>0.01</v>
      </c>
      <c r="I327" s="11">
        <v>0.01</v>
      </c>
      <c r="J327" s="11">
        <v>0.01</v>
      </c>
      <c r="K327" s="11">
        <v>0.01</v>
      </c>
      <c r="L327" s="11">
        <v>0.01</v>
      </c>
      <c r="M327" s="11">
        <v>0.01</v>
      </c>
      <c r="N327" s="10">
        <f t="shared" si="105"/>
        <v>36.520000000000003</v>
      </c>
      <c r="O327" s="10">
        <f t="shared" si="106"/>
        <v>36.520000000000003</v>
      </c>
      <c r="P327" s="10">
        <f t="shared" si="107"/>
        <v>36.520000000000003</v>
      </c>
      <c r="Q327" s="73"/>
      <c r="R327" s="73"/>
      <c r="S327" s="73"/>
      <c r="T327" s="73"/>
      <c r="U327" s="73"/>
      <c r="V327" s="92"/>
      <c r="W327" s="1"/>
      <c r="X327" s="1"/>
    </row>
    <row r="328" spans="1:24" ht="15.75">
      <c r="A328" s="1"/>
      <c r="B328" s="67"/>
      <c r="C328" s="73"/>
      <c r="D328" s="73"/>
      <c r="E328" s="73"/>
      <c r="F328" s="12" t="s">
        <v>24</v>
      </c>
      <c r="G328" s="10">
        <v>64</v>
      </c>
      <c r="H328" s="11">
        <v>1E-3</v>
      </c>
      <c r="I328" s="11">
        <v>1E-3</v>
      </c>
      <c r="J328" s="11">
        <v>1E-3</v>
      </c>
      <c r="K328" s="11">
        <v>1E-3</v>
      </c>
      <c r="L328" s="11">
        <v>1E-3</v>
      </c>
      <c r="M328" s="11">
        <v>1E-3</v>
      </c>
      <c r="N328" s="10">
        <f t="shared" si="105"/>
        <v>6.4000000000000001E-2</v>
      </c>
      <c r="O328" s="10">
        <f t="shared" si="106"/>
        <v>6.4000000000000001E-2</v>
      </c>
      <c r="P328" s="10">
        <f t="shared" si="107"/>
        <v>6.4000000000000001E-2</v>
      </c>
      <c r="Q328" s="73"/>
      <c r="R328" s="73"/>
      <c r="S328" s="73"/>
      <c r="T328" s="73"/>
      <c r="U328" s="73"/>
      <c r="V328" s="92"/>
      <c r="W328" s="1"/>
      <c r="X328" s="1"/>
    </row>
    <row r="329" spans="1:24" ht="15.75">
      <c r="A329" s="1"/>
      <c r="B329" s="67" t="s">
        <v>125</v>
      </c>
      <c r="C329" s="73">
        <v>60</v>
      </c>
      <c r="D329" s="73">
        <v>60</v>
      </c>
      <c r="E329" s="73">
        <v>60</v>
      </c>
      <c r="F329" s="20" t="s">
        <v>85</v>
      </c>
      <c r="G329" s="10">
        <v>539</v>
      </c>
      <c r="H329" s="14">
        <v>3.3000000000000002E-2</v>
      </c>
      <c r="I329" s="14">
        <v>3.3000000000000002E-2</v>
      </c>
      <c r="J329" s="14">
        <v>3.3000000000000002E-2</v>
      </c>
      <c r="K329" s="14">
        <v>3.3000000000000002E-2</v>
      </c>
      <c r="L329" s="14">
        <v>3.3000000000000002E-2</v>
      </c>
      <c r="M329" s="14">
        <v>3.3000000000000002E-2</v>
      </c>
      <c r="N329" s="10">
        <f t="shared" si="105"/>
        <v>17.786999999999999</v>
      </c>
      <c r="O329" s="10">
        <f t="shared" si="106"/>
        <v>17.786999999999999</v>
      </c>
      <c r="P329" s="10">
        <f t="shared" si="107"/>
        <v>17.786999999999999</v>
      </c>
      <c r="Q329" s="85">
        <f>SUM(N329:N337)</f>
        <v>36.273000000000003</v>
      </c>
      <c r="R329" s="85">
        <f>SUM(O329:O337)</f>
        <v>36.273000000000003</v>
      </c>
      <c r="S329" s="85">
        <f>SUM(P329:P337)</f>
        <v>36.273000000000003</v>
      </c>
      <c r="T329" s="85">
        <f>Q329+Q329*80%</f>
        <v>65.291399999999996</v>
      </c>
      <c r="U329" s="85">
        <f>R329+R329*80%</f>
        <v>65.291399999999996</v>
      </c>
      <c r="V329" s="91">
        <f>S329+S329*80%</f>
        <v>65.291399999999996</v>
      </c>
      <c r="W329" s="1"/>
      <c r="X329" s="1"/>
    </row>
    <row r="330" spans="1:24" ht="31.5">
      <c r="A330" s="1"/>
      <c r="B330" s="67"/>
      <c r="C330" s="73"/>
      <c r="D330" s="73"/>
      <c r="E330" s="73"/>
      <c r="F330" s="20" t="s">
        <v>86</v>
      </c>
      <c r="G330" s="10">
        <v>539</v>
      </c>
      <c r="H330" s="14">
        <v>2E-3</v>
      </c>
      <c r="I330" s="14">
        <v>2E-3</v>
      </c>
      <c r="J330" s="14">
        <v>2E-3</v>
      </c>
      <c r="K330" s="14">
        <v>2E-3</v>
      </c>
      <c r="L330" s="14">
        <v>2E-3</v>
      </c>
      <c r="M330" s="14">
        <v>2E-3</v>
      </c>
      <c r="N330" s="10">
        <f t="shared" si="105"/>
        <v>1.0780000000000001</v>
      </c>
      <c r="O330" s="10">
        <f t="shared" si="106"/>
        <v>1.0780000000000001</v>
      </c>
      <c r="P330" s="10">
        <f t="shared" si="107"/>
        <v>1.0780000000000001</v>
      </c>
      <c r="Q330" s="85"/>
      <c r="R330" s="85"/>
      <c r="S330" s="85"/>
      <c r="T330" s="85"/>
      <c r="U330" s="85"/>
      <c r="V330" s="91"/>
      <c r="W330" s="1"/>
      <c r="X330" s="1"/>
    </row>
    <row r="331" spans="1:24" ht="15.75">
      <c r="A331" s="1"/>
      <c r="B331" s="67"/>
      <c r="C331" s="73"/>
      <c r="D331" s="73"/>
      <c r="E331" s="73"/>
      <c r="F331" s="20" t="s">
        <v>36</v>
      </c>
      <c r="G331" s="10">
        <v>437</v>
      </c>
      <c r="H331" s="14">
        <v>3.0000000000000001E-3</v>
      </c>
      <c r="I331" s="14">
        <v>3.0000000000000001E-3</v>
      </c>
      <c r="J331" s="14">
        <v>3.0000000000000001E-3</v>
      </c>
      <c r="K331" s="14">
        <v>3.0000000000000001E-3</v>
      </c>
      <c r="L331" s="14">
        <v>3.0000000000000001E-3</v>
      </c>
      <c r="M331" s="14">
        <v>3.0000000000000001E-3</v>
      </c>
      <c r="N331" s="10">
        <f t="shared" si="105"/>
        <v>1.3109999999999999</v>
      </c>
      <c r="O331" s="10">
        <f t="shared" si="106"/>
        <v>1.3109999999999999</v>
      </c>
      <c r="P331" s="10">
        <f t="shared" si="107"/>
        <v>1.3109999999999999</v>
      </c>
      <c r="Q331" s="85"/>
      <c r="R331" s="85"/>
      <c r="S331" s="85"/>
      <c r="T331" s="85"/>
      <c r="U331" s="85"/>
      <c r="V331" s="91"/>
      <c r="W331" s="1"/>
      <c r="X331" s="1"/>
    </row>
    <row r="332" spans="1:24" ht="15.75">
      <c r="A332" s="1"/>
      <c r="B332" s="67"/>
      <c r="C332" s="73"/>
      <c r="D332" s="73"/>
      <c r="E332" s="73"/>
      <c r="F332" s="20" t="s">
        <v>87</v>
      </c>
      <c r="G332" s="10">
        <v>3652</v>
      </c>
      <c r="H332" s="14">
        <v>2E-3</v>
      </c>
      <c r="I332" s="14">
        <v>2E-3</v>
      </c>
      <c r="J332" s="14">
        <v>2E-3</v>
      </c>
      <c r="K332" s="14">
        <v>2E-3</v>
      </c>
      <c r="L332" s="14">
        <v>2E-3</v>
      </c>
      <c r="M332" s="14">
        <v>2E-3</v>
      </c>
      <c r="N332" s="10">
        <f t="shared" si="105"/>
        <v>7.3040000000000003</v>
      </c>
      <c r="O332" s="10">
        <f t="shared" si="106"/>
        <v>7.3040000000000003</v>
      </c>
      <c r="P332" s="10">
        <f t="shared" si="107"/>
        <v>7.3040000000000003</v>
      </c>
      <c r="Q332" s="85"/>
      <c r="R332" s="85"/>
      <c r="S332" s="85"/>
      <c r="T332" s="85"/>
      <c r="U332" s="85"/>
      <c r="V332" s="91"/>
      <c r="W332" s="1"/>
      <c r="X332" s="1"/>
    </row>
    <row r="333" spans="1:24" ht="15.75">
      <c r="A333" s="1"/>
      <c r="B333" s="67"/>
      <c r="C333" s="73"/>
      <c r="D333" s="73"/>
      <c r="E333" s="73"/>
      <c r="F333" s="20" t="s">
        <v>88</v>
      </c>
      <c r="G333" s="10">
        <v>412</v>
      </c>
      <c r="H333" s="14">
        <v>2E-3</v>
      </c>
      <c r="I333" s="14">
        <v>2E-3</v>
      </c>
      <c r="J333" s="14">
        <v>2E-3</v>
      </c>
      <c r="K333" s="14">
        <v>2E-3</v>
      </c>
      <c r="L333" s="14">
        <v>2E-3</v>
      </c>
      <c r="M333" s="14">
        <v>2E-3</v>
      </c>
      <c r="N333" s="10">
        <f t="shared" si="105"/>
        <v>0.82399999999999995</v>
      </c>
      <c r="O333" s="10">
        <f t="shared" si="106"/>
        <v>0.82399999999999995</v>
      </c>
      <c r="P333" s="10">
        <f t="shared" si="107"/>
        <v>0.82399999999999995</v>
      </c>
      <c r="Q333" s="85"/>
      <c r="R333" s="85"/>
      <c r="S333" s="85"/>
      <c r="T333" s="85"/>
      <c r="U333" s="85"/>
      <c r="V333" s="91"/>
      <c r="W333" s="1"/>
      <c r="X333" s="1"/>
    </row>
    <row r="334" spans="1:24" ht="15.75">
      <c r="A334" s="1"/>
      <c r="B334" s="67"/>
      <c r="C334" s="73"/>
      <c r="D334" s="73"/>
      <c r="E334" s="73"/>
      <c r="F334" s="20" t="s">
        <v>24</v>
      </c>
      <c r="G334" s="10">
        <v>64</v>
      </c>
      <c r="H334" s="14">
        <v>1E-3</v>
      </c>
      <c r="I334" s="14">
        <v>1E-3</v>
      </c>
      <c r="J334" s="14">
        <v>1E-3</v>
      </c>
      <c r="K334" s="14">
        <v>1E-3</v>
      </c>
      <c r="L334" s="14">
        <v>1E-3</v>
      </c>
      <c r="M334" s="14">
        <v>1E-3</v>
      </c>
      <c r="N334" s="10">
        <f t="shared" si="105"/>
        <v>6.4000000000000001E-2</v>
      </c>
      <c r="O334" s="10">
        <f t="shared" si="106"/>
        <v>6.4000000000000001E-2</v>
      </c>
      <c r="P334" s="10">
        <f t="shared" si="107"/>
        <v>6.4000000000000001E-2</v>
      </c>
      <c r="Q334" s="85"/>
      <c r="R334" s="85"/>
      <c r="S334" s="85"/>
      <c r="T334" s="85"/>
      <c r="U334" s="85"/>
      <c r="V334" s="91"/>
      <c r="W334" s="1"/>
      <c r="X334" s="1"/>
    </row>
    <row r="335" spans="1:24" ht="15.75">
      <c r="A335" s="1"/>
      <c r="B335" s="67"/>
      <c r="C335" s="73"/>
      <c r="D335" s="73"/>
      <c r="E335" s="73"/>
      <c r="F335" s="20" t="s">
        <v>108</v>
      </c>
      <c r="G335" s="10">
        <v>5693</v>
      </c>
      <c r="H335" s="14">
        <v>1E-3</v>
      </c>
      <c r="I335" s="14">
        <v>1E-3</v>
      </c>
      <c r="J335" s="14">
        <v>1E-3</v>
      </c>
      <c r="K335" s="14">
        <v>1E-3</v>
      </c>
      <c r="L335" s="14">
        <v>1E-3</v>
      </c>
      <c r="M335" s="14">
        <v>1E-3</v>
      </c>
      <c r="N335" s="10">
        <f t="shared" si="105"/>
        <v>5.6929999999999996</v>
      </c>
      <c r="O335" s="10">
        <f t="shared" si="106"/>
        <v>5.6929999999999996</v>
      </c>
      <c r="P335" s="10">
        <f t="shared" si="107"/>
        <v>5.6929999999999996</v>
      </c>
      <c r="Q335" s="85"/>
      <c r="R335" s="85"/>
      <c r="S335" s="85"/>
      <c r="T335" s="85"/>
      <c r="U335" s="85"/>
      <c r="V335" s="91"/>
      <c r="W335" s="1"/>
      <c r="X335" s="1"/>
    </row>
    <row r="336" spans="1:24" ht="15.75">
      <c r="A336" s="1"/>
      <c r="B336" s="67"/>
      <c r="C336" s="73"/>
      <c r="D336" s="73"/>
      <c r="E336" s="73"/>
      <c r="F336" s="20" t="s">
        <v>91</v>
      </c>
      <c r="G336" s="10">
        <v>6000</v>
      </c>
      <c r="H336" s="38">
        <v>2.9999999999999997E-4</v>
      </c>
      <c r="I336" s="38">
        <v>2.9999999999999997E-4</v>
      </c>
      <c r="J336" s="38">
        <v>2.9999999999999997E-4</v>
      </c>
      <c r="K336" s="38">
        <v>2.9999999999999997E-4</v>
      </c>
      <c r="L336" s="38">
        <v>2.9999999999999997E-4</v>
      </c>
      <c r="M336" s="38">
        <v>2.9999999999999997E-4</v>
      </c>
      <c r="N336" s="10">
        <f t="shared" ref="N336:N341" si="108">H336*G336</f>
        <v>1.8</v>
      </c>
      <c r="O336" s="10">
        <f t="shared" ref="O336:O341" si="109">I336*G336</f>
        <v>1.8</v>
      </c>
      <c r="P336" s="10">
        <f t="shared" ref="P336:P341" si="110">J336*G336</f>
        <v>1.8</v>
      </c>
      <c r="Q336" s="85"/>
      <c r="R336" s="85"/>
      <c r="S336" s="85"/>
      <c r="T336" s="85"/>
      <c r="U336" s="85"/>
      <c r="V336" s="91"/>
      <c r="W336" s="1"/>
      <c r="X336" s="1"/>
    </row>
    <row r="337" spans="1:24" ht="31.5">
      <c r="A337" s="1"/>
      <c r="B337" s="67"/>
      <c r="C337" s="73"/>
      <c r="D337" s="73"/>
      <c r="E337" s="73"/>
      <c r="F337" s="20" t="s">
        <v>92</v>
      </c>
      <c r="G337" s="10">
        <v>412</v>
      </c>
      <c r="H337" s="14">
        <v>1E-3</v>
      </c>
      <c r="I337" s="14">
        <v>1E-3</v>
      </c>
      <c r="J337" s="14">
        <v>1E-3</v>
      </c>
      <c r="K337" s="14">
        <v>1E-3</v>
      </c>
      <c r="L337" s="14">
        <v>1E-3</v>
      </c>
      <c r="M337" s="14">
        <v>1E-3</v>
      </c>
      <c r="N337" s="10">
        <f t="shared" si="108"/>
        <v>0.41199999999999998</v>
      </c>
      <c r="O337" s="10">
        <f t="shared" si="109"/>
        <v>0.41199999999999998</v>
      </c>
      <c r="P337" s="10">
        <f t="shared" si="110"/>
        <v>0.41199999999999998</v>
      </c>
      <c r="Q337" s="85"/>
      <c r="R337" s="85"/>
      <c r="S337" s="85"/>
      <c r="T337" s="85"/>
      <c r="U337" s="85"/>
      <c r="V337" s="91"/>
      <c r="W337" s="1"/>
      <c r="X337" s="1"/>
    </row>
    <row r="338" spans="1:24" ht="15.75">
      <c r="A338" s="1"/>
      <c r="B338" s="67" t="s">
        <v>93</v>
      </c>
      <c r="C338" s="73">
        <v>200</v>
      </c>
      <c r="D338" s="73">
        <v>200</v>
      </c>
      <c r="E338" s="73">
        <v>200</v>
      </c>
      <c r="F338" s="12" t="s">
        <v>94</v>
      </c>
      <c r="G338" s="10">
        <v>2000</v>
      </c>
      <c r="H338" s="33">
        <v>0.02</v>
      </c>
      <c r="I338" s="33">
        <v>0.02</v>
      </c>
      <c r="J338" s="33">
        <v>0.02</v>
      </c>
      <c r="K338" s="33">
        <v>0.02</v>
      </c>
      <c r="L338" s="33">
        <v>0.02</v>
      </c>
      <c r="M338" s="33">
        <v>0.02</v>
      </c>
      <c r="N338" s="10">
        <f t="shared" si="108"/>
        <v>40</v>
      </c>
      <c r="O338" s="10">
        <f t="shared" si="109"/>
        <v>40</v>
      </c>
      <c r="P338" s="10">
        <f t="shared" si="110"/>
        <v>40</v>
      </c>
      <c r="Q338" s="85">
        <f>SUM(N338:N340)</f>
        <v>51.24</v>
      </c>
      <c r="R338" s="85">
        <f>SUM(O338:O340)</f>
        <v>51.24</v>
      </c>
      <c r="S338" s="85">
        <f>SUM(P338:P340)</f>
        <v>51.24</v>
      </c>
      <c r="T338" s="85">
        <f>Q338+Q338*80%</f>
        <v>92.231999999999999</v>
      </c>
      <c r="U338" s="85">
        <f>R338+R338*80%</f>
        <v>92.231999999999999</v>
      </c>
      <c r="V338" s="91">
        <f>S338+S338*80%</f>
        <v>92.231999999999999</v>
      </c>
      <c r="W338" s="1"/>
      <c r="X338" s="1"/>
    </row>
    <row r="339" spans="1:24" ht="15.75">
      <c r="A339" s="1"/>
      <c r="B339" s="67"/>
      <c r="C339" s="73"/>
      <c r="D339" s="73"/>
      <c r="E339" s="73"/>
      <c r="F339" s="31" t="s">
        <v>36</v>
      </c>
      <c r="G339" s="10">
        <v>437</v>
      </c>
      <c r="H339" s="11">
        <v>0.02</v>
      </c>
      <c r="I339" s="14">
        <v>0.02</v>
      </c>
      <c r="J339" s="11">
        <v>0.02</v>
      </c>
      <c r="K339" s="11">
        <v>0.02</v>
      </c>
      <c r="L339" s="14">
        <v>0.02</v>
      </c>
      <c r="M339" s="11">
        <v>0.02</v>
      </c>
      <c r="N339" s="10">
        <f t="shared" si="108"/>
        <v>8.74</v>
      </c>
      <c r="O339" s="10">
        <f t="shared" si="109"/>
        <v>8.74</v>
      </c>
      <c r="P339" s="10">
        <f t="shared" si="110"/>
        <v>8.74</v>
      </c>
      <c r="Q339" s="85"/>
      <c r="R339" s="85"/>
      <c r="S339" s="85"/>
      <c r="T339" s="85"/>
      <c r="U339" s="85"/>
      <c r="V339" s="91"/>
      <c r="W339" s="1"/>
      <c r="X339" s="1"/>
    </row>
    <row r="340" spans="1:24" ht="15.75">
      <c r="A340" s="1"/>
      <c r="B340" s="67"/>
      <c r="C340" s="73"/>
      <c r="D340" s="73"/>
      <c r="E340" s="73"/>
      <c r="F340" s="12" t="s">
        <v>95</v>
      </c>
      <c r="G340" s="10">
        <v>2500</v>
      </c>
      <c r="H340" s="11">
        <v>1E-3</v>
      </c>
      <c r="I340" s="11">
        <v>1E-3</v>
      </c>
      <c r="J340" s="11">
        <v>1E-3</v>
      </c>
      <c r="K340" s="11">
        <v>1E-3</v>
      </c>
      <c r="L340" s="11">
        <v>1E-3</v>
      </c>
      <c r="M340" s="11">
        <v>1E-3</v>
      </c>
      <c r="N340" s="10">
        <f t="shared" si="108"/>
        <v>2.5</v>
      </c>
      <c r="O340" s="10">
        <f t="shared" si="109"/>
        <v>2.5</v>
      </c>
      <c r="P340" s="10">
        <f t="shared" si="110"/>
        <v>2.5</v>
      </c>
      <c r="Q340" s="85"/>
      <c r="R340" s="85"/>
      <c r="S340" s="85"/>
      <c r="T340" s="85"/>
      <c r="U340" s="85"/>
      <c r="V340" s="91"/>
      <c r="W340" s="1"/>
      <c r="X340" s="1"/>
    </row>
    <row r="341" spans="1:24" ht="15.75">
      <c r="A341" s="1"/>
      <c r="B341" s="17" t="s">
        <v>51</v>
      </c>
      <c r="C341" s="11">
        <v>20</v>
      </c>
      <c r="D341" s="11">
        <v>35</v>
      </c>
      <c r="E341" s="11">
        <v>40</v>
      </c>
      <c r="F341" s="15" t="s">
        <v>62</v>
      </c>
      <c r="G341" s="10">
        <v>425</v>
      </c>
      <c r="H341" s="14">
        <v>0.02</v>
      </c>
      <c r="I341" s="11">
        <v>3.5000000000000003E-2</v>
      </c>
      <c r="J341" s="14">
        <v>0.04</v>
      </c>
      <c r="K341" s="14">
        <v>0.02</v>
      </c>
      <c r="L341" s="11">
        <v>3.5000000000000003E-2</v>
      </c>
      <c r="M341" s="14">
        <v>0.04</v>
      </c>
      <c r="N341" s="10">
        <f t="shared" si="108"/>
        <v>8.5</v>
      </c>
      <c r="O341" s="10">
        <f t="shared" si="109"/>
        <v>14.875</v>
      </c>
      <c r="P341" s="10">
        <f t="shared" si="110"/>
        <v>17</v>
      </c>
      <c r="Q341" s="10">
        <f>SUM(N341)</f>
        <v>8.5</v>
      </c>
      <c r="R341" s="10">
        <f>SUM(O341)</f>
        <v>14.875</v>
      </c>
      <c r="S341" s="10">
        <f>SUM(P341)</f>
        <v>17</v>
      </c>
      <c r="T341" s="31">
        <f>Q341+Q341*80%</f>
        <v>15.3</v>
      </c>
      <c r="U341" s="31">
        <f>R341+R341*80%</f>
        <v>26.774999999999999</v>
      </c>
      <c r="V341" s="32">
        <f>S341+S341*80%</f>
        <v>30.6</v>
      </c>
      <c r="W341" s="1"/>
      <c r="X341" s="1"/>
    </row>
    <row r="342" spans="1:24" ht="15.75">
      <c r="A342" s="1"/>
      <c r="B342" s="17"/>
      <c r="C342" s="11"/>
      <c r="D342" s="11"/>
      <c r="E342" s="11"/>
      <c r="F342" s="18"/>
      <c r="G342" s="10"/>
      <c r="H342" s="14"/>
      <c r="I342" s="11"/>
      <c r="J342" s="14"/>
      <c r="K342" s="14"/>
      <c r="L342" s="14"/>
      <c r="M342" s="14"/>
      <c r="N342" s="10"/>
      <c r="O342" s="10"/>
      <c r="P342" s="10"/>
      <c r="Q342" s="29">
        <f t="shared" ref="Q342:V342" si="111">SUM(Q319:Q341)</f>
        <v>355.02800000000002</v>
      </c>
      <c r="R342" s="29">
        <f t="shared" si="111"/>
        <v>421.43900000000002</v>
      </c>
      <c r="S342" s="29">
        <f t="shared" si="111"/>
        <v>423.56400000000002</v>
      </c>
      <c r="T342" s="29">
        <f t="shared" si="111"/>
        <v>639.05039999999997</v>
      </c>
      <c r="U342" s="29">
        <f t="shared" si="111"/>
        <v>758.59019999999998</v>
      </c>
      <c r="V342" s="30">
        <f t="shared" si="111"/>
        <v>762.41520000000003</v>
      </c>
      <c r="W342" s="1"/>
      <c r="X342" s="1"/>
    </row>
    <row r="343" spans="1:24" ht="15.75">
      <c r="A343" s="1"/>
      <c r="B343" s="56" t="s">
        <v>63</v>
      </c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8"/>
      <c r="W343" s="1"/>
      <c r="X343" s="1"/>
    </row>
    <row r="344" spans="1:24" ht="15.75">
      <c r="A344" s="1"/>
      <c r="B344" s="68" t="s">
        <v>126</v>
      </c>
      <c r="C344" s="73">
        <v>60</v>
      </c>
      <c r="D344" s="73">
        <v>80</v>
      </c>
      <c r="E344" s="73">
        <v>100</v>
      </c>
      <c r="F344" s="12" t="s">
        <v>65</v>
      </c>
      <c r="G344" s="10">
        <v>140</v>
      </c>
      <c r="H344" s="14">
        <v>4.3999999999999997E-2</v>
      </c>
      <c r="I344" s="10">
        <v>6.3E-2</v>
      </c>
      <c r="J344" s="10">
        <v>6.3E-2</v>
      </c>
      <c r="K344" s="14">
        <v>3.5000000000000003E-2</v>
      </c>
      <c r="L344" s="14">
        <v>0.05</v>
      </c>
      <c r="M344" s="14">
        <v>0.05</v>
      </c>
      <c r="N344" s="10">
        <f t="shared" ref="N344:N355" si="112">H344*G344</f>
        <v>6.16</v>
      </c>
      <c r="O344" s="10">
        <f t="shared" ref="O344:O355" si="113">I344*G344</f>
        <v>8.82</v>
      </c>
      <c r="P344" s="10">
        <f t="shared" ref="P344:P355" si="114">J344*G344</f>
        <v>8.82</v>
      </c>
      <c r="Q344" s="85">
        <f>SUM(N344:N349)</f>
        <v>32.198</v>
      </c>
      <c r="R344" s="85">
        <f>SUM(O344:O349)</f>
        <v>52.765999999999998</v>
      </c>
      <c r="S344" s="85">
        <f>SUM(P344:P349)</f>
        <v>52.765999999999998</v>
      </c>
      <c r="T344" s="73">
        <f>Q344+Q344*80%</f>
        <v>57.956400000000002</v>
      </c>
      <c r="U344" s="85">
        <f>R344+R344*80%</f>
        <v>94.978800000000007</v>
      </c>
      <c r="V344" s="91">
        <f>S344+S344*80%</f>
        <v>94.978800000000007</v>
      </c>
      <c r="W344" s="1"/>
      <c r="X344" s="1"/>
    </row>
    <row r="345" spans="1:24" ht="15.75">
      <c r="A345" s="1"/>
      <c r="B345" s="69"/>
      <c r="C345" s="73"/>
      <c r="D345" s="73"/>
      <c r="E345" s="73"/>
      <c r="F345" s="12" t="s">
        <v>127</v>
      </c>
      <c r="G345" s="10">
        <v>632</v>
      </c>
      <c r="H345" s="11">
        <v>1.0999999999999999E-2</v>
      </c>
      <c r="I345" s="11">
        <v>3.1E-2</v>
      </c>
      <c r="J345" s="11">
        <v>3.1E-2</v>
      </c>
      <c r="K345" s="11">
        <v>0.01</v>
      </c>
      <c r="L345" s="11">
        <v>0.03</v>
      </c>
      <c r="M345" s="11">
        <v>0.03</v>
      </c>
      <c r="N345" s="10">
        <f t="shared" si="112"/>
        <v>6.952</v>
      </c>
      <c r="O345" s="10">
        <f t="shared" si="113"/>
        <v>19.591999999999999</v>
      </c>
      <c r="P345" s="10">
        <f t="shared" si="114"/>
        <v>19.591999999999999</v>
      </c>
      <c r="Q345" s="85"/>
      <c r="R345" s="85"/>
      <c r="S345" s="85"/>
      <c r="T345" s="73"/>
      <c r="U345" s="85"/>
      <c r="V345" s="91"/>
      <c r="W345" s="1"/>
      <c r="X345" s="1"/>
    </row>
    <row r="346" spans="1:24" ht="15.75">
      <c r="A346" s="1"/>
      <c r="B346" s="69"/>
      <c r="C346" s="73"/>
      <c r="D346" s="73"/>
      <c r="E346" s="73"/>
      <c r="F346" s="12" t="s">
        <v>128</v>
      </c>
      <c r="G346" s="10">
        <v>664</v>
      </c>
      <c r="H346" s="11">
        <v>1.0999999999999999E-2</v>
      </c>
      <c r="I346" s="11">
        <v>1.4999999999999999E-2</v>
      </c>
      <c r="J346" s="11">
        <v>1.4999999999999999E-2</v>
      </c>
      <c r="K346" s="11">
        <v>0.01</v>
      </c>
      <c r="L346" s="11">
        <v>1.4999999999999999E-2</v>
      </c>
      <c r="M346" s="11">
        <v>1.4999999999999999E-2</v>
      </c>
      <c r="N346" s="10">
        <f t="shared" si="112"/>
        <v>7.3040000000000003</v>
      </c>
      <c r="O346" s="10">
        <f t="shared" si="113"/>
        <v>9.9600000000000009</v>
      </c>
      <c r="P346" s="10">
        <f t="shared" si="114"/>
        <v>9.9600000000000009</v>
      </c>
      <c r="Q346" s="85"/>
      <c r="R346" s="85"/>
      <c r="S346" s="85"/>
      <c r="T346" s="73"/>
      <c r="U346" s="85"/>
      <c r="V346" s="91"/>
      <c r="W346" s="1"/>
      <c r="X346" s="1"/>
    </row>
    <row r="347" spans="1:24" ht="15.75">
      <c r="A347" s="1"/>
      <c r="B347" s="69"/>
      <c r="C347" s="73"/>
      <c r="D347" s="73"/>
      <c r="E347" s="73"/>
      <c r="F347" s="12" t="s">
        <v>24</v>
      </c>
      <c r="G347" s="10">
        <v>64</v>
      </c>
      <c r="H347" s="11">
        <v>1E-3</v>
      </c>
      <c r="I347" s="11">
        <v>1E-3</v>
      </c>
      <c r="J347" s="11">
        <v>1E-3</v>
      </c>
      <c r="K347" s="11">
        <v>1E-3</v>
      </c>
      <c r="L347" s="11">
        <v>1E-3</v>
      </c>
      <c r="M347" s="11">
        <v>1E-3</v>
      </c>
      <c r="N347" s="10">
        <f t="shared" si="112"/>
        <v>6.4000000000000001E-2</v>
      </c>
      <c r="O347" s="10">
        <f t="shared" si="113"/>
        <v>6.4000000000000001E-2</v>
      </c>
      <c r="P347" s="10">
        <f t="shared" si="114"/>
        <v>6.4000000000000001E-2</v>
      </c>
      <c r="Q347" s="73"/>
      <c r="R347" s="73"/>
      <c r="S347" s="73"/>
      <c r="T347" s="73"/>
      <c r="U347" s="85"/>
      <c r="V347" s="91"/>
      <c r="W347" s="1"/>
      <c r="X347" s="1"/>
    </row>
    <row r="348" spans="1:24" ht="15.75">
      <c r="A348" s="1"/>
      <c r="B348" s="69"/>
      <c r="C348" s="73"/>
      <c r="D348" s="73"/>
      <c r="E348" s="73"/>
      <c r="F348" s="44" t="s">
        <v>66</v>
      </c>
      <c r="G348" s="10">
        <v>2600</v>
      </c>
      <c r="H348" s="11">
        <v>3.0000000000000001E-3</v>
      </c>
      <c r="I348" s="11">
        <v>3.0000000000000001E-3</v>
      </c>
      <c r="J348" s="11">
        <v>3.0000000000000001E-3</v>
      </c>
      <c r="K348" s="11">
        <v>4.0000000000000001E-3</v>
      </c>
      <c r="L348" s="11">
        <v>4.0000000000000001E-3</v>
      </c>
      <c r="M348" s="11">
        <v>4.0000000000000001E-3</v>
      </c>
      <c r="N348" s="10">
        <f t="shared" si="112"/>
        <v>7.8</v>
      </c>
      <c r="O348" s="10">
        <f t="shared" si="113"/>
        <v>7.8</v>
      </c>
      <c r="P348" s="10">
        <f t="shared" si="114"/>
        <v>7.8</v>
      </c>
      <c r="Q348" s="73"/>
      <c r="R348" s="73"/>
      <c r="S348" s="73"/>
      <c r="T348" s="73"/>
      <c r="U348" s="85"/>
      <c r="V348" s="91"/>
      <c r="W348" s="1"/>
      <c r="X348" s="1"/>
    </row>
    <row r="349" spans="1:24" ht="15.75">
      <c r="A349" s="1"/>
      <c r="B349" s="70"/>
      <c r="C349" s="73"/>
      <c r="D349" s="73"/>
      <c r="E349" s="73"/>
      <c r="F349" s="12" t="s">
        <v>42</v>
      </c>
      <c r="G349" s="10">
        <v>653</v>
      </c>
      <c r="H349" s="11">
        <v>6.0000000000000001E-3</v>
      </c>
      <c r="I349" s="11">
        <v>0.01</v>
      </c>
      <c r="J349" s="11">
        <v>0.01</v>
      </c>
      <c r="K349" s="11">
        <v>6.0000000000000001E-3</v>
      </c>
      <c r="L349" s="11">
        <v>0.01</v>
      </c>
      <c r="M349" s="11">
        <v>0.01</v>
      </c>
      <c r="N349" s="10">
        <f t="shared" si="112"/>
        <v>3.9180000000000001</v>
      </c>
      <c r="O349" s="10">
        <f t="shared" si="113"/>
        <v>6.53</v>
      </c>
      <c r="P349" s="10">
        <f t="shared" si="114"/>
        <v>6.53</v>
      </c>
      <c r="Q349" s="73"/>
      <c r="R349" s="73"/>
      <c r="S349" s="73"/>
      <c r="T349" s="73"/>
      <c r="U349" s="85"/>
      <c r="V349" s="91"/>
      <c r="W349" s="1"/>
      <c r="X349" s="1"/>
    </row>
    <row r="350" spans="1:24" ht="15.75">
      <c r="A350" s="1"/>
      <c r="B350" s="67" t="s">
        <v>67</v>
      </c>
      <c r="C350" s="73" t="s">
        <v>68</v>
      </c>
      <c r="D350" s="73" t="s">
        <v>69</v>
      </c>
      <c r="E350" s="73" t="s">
        <v>69</v>
      </c>
      <c r="F350" s="12" t="s">
        <v>70</v>
      </c>
      <c r="G350" s="10">
        <v>2500</v>
      </c>
      <c r="H350" s="14">
        <v>0.05</v>
      </c>
      <c r="I350" s="14">
        <v>0.05</v>
      </c>
      <c r="J350" s="14">
        <v>0.05</v>
      </c>
      <c r="K350" s="14">
        <v>3.1E-2</v>
      </c>
      <c r="L350" s="14">
        <v>3.1E-2</v>
      </c>
      <c r="M350" s="14">
        <v>3.1E-2</v>
      </c>
      <c r="N350" s="10">
        <f t="shared" si="112"/>
        <v>125</v>
      </c>
      <c r="O350" s="10">
        <f t="shared" si="113"/>
        <v>125</v>
      </c>
      <c r="P350" s="10">
        <f t="shared" si="114"/>
        <v>125</v>
      </c>
      <c r="Q350" s="85">
        <f>SUM(N350:N354)</f>
        <v>138.78100000000001</v>
      </c>
      <c r="R350" s="85">
        <f>SUM(O350:O354)</f>
        <v>141.99199999999999</v>
      </c>
      <c r="S350" s="85">
        <f>SUM(P350:P354)</f>
        <v>141.99199999999999</v>
      </c>
      <c r="T350" s="73">
        <f>Q350+Q350*80%</f>
        <v>249.8058</v>
      </c>
      <c r="U350" s="85">
        <f>R350+R350*80%</f>
        <v>255.5856</v>
      </c>
      <c r="V350" s="91">
        <f>S350+S350*80%</f>
        <v>255.5856</v>
      </c>
      <c r="W350" s="1"/>
      <c r="X350" s="1"/>
    </row>
    <row r="351" spans="1:24" ht="15.75">
      <c r="A351" s="1"/>
      <c r="B351" s="67"/>
      <c r="C351" s="73"/>
      <c r="D351" s="73"/>
      <c r="E351" s="73"/>
      <c r="F351" s="12" t="s">
        <v>71</v>
      </c>
      <c r="G351" s="10">
        <v>365</v>
      </c>
      <c r="H351" s="14">
        <v>5.0000000000000001E-3</v>
      </c>
      <c r="I351" s="14">
        <v>6.0000000000000001E-3</v>
      </c>
      <c r="J351" s="14">
        <v>6.0000000000000001E-3</v>
      </c>
      <c r="K351" s="14">
        <v>5.0000000000000001E-3</v>
      </c>
      <c r="L351" s="14">
        <v>6.0000000000000001E-3</v>
      </c>
      <c r="M351" s="14">
        <v>6.0000000000000001E-3</v>
      </c>
      <c r="N351" s="10">
        <f t="shared" si="112"/>
        <v>1.825</v>
      </c>
      <c r="O351" s="10">
        <f t="shared" si="113"/>
        <v>2.19</v>
      </c>
      <c r="P351" s="10">
        <f t="shared" si="114"/>
        <v>2.19</v>
      </c>
      <c r="Q351" s="85"/>
      <c r="R351" s="85"/>
      <c r="S351" s="85"/>
      <c r="T351" s="73"/>
      <c r="U351" s="85"/>
      <c r="V351" s="91"/>
      <c r="W351" s="1"/>
      <c r="X351" s="1"/>
    </row>
    <row r="352" spans="1:24" ht="15.75">
      <c r="A352" s="1"/>
      <c r="B352" s="67"/>
      <c r="C352" s="73"/>
      <c r="D352" s="73"/>
      <c r="E352" s="73"/>
      <c r="F352" s="12" t="s">
        <v>55</v>
      </c>
      <c r="G352" s="10">
        <v>149</v>
      </c>
      <c r="H352" s="11">
        <v>1.7000000000000001E-2</v>
      </c>
      <c r="I352" s="11">
        <v>2.1999999999999999E-2</v>
      </c>
      <c r="J352" s="11">
        <v>2.1999999999999999E-2</v>
      </c>
      <c r="K352" s="11">
        <v>1.4999999999999999E-2</v>
      </c>
      <c r="L352" s="11">
        <v>1.7999999999999999E-2</v>
      </c>
      <c r="M352" s="11">
        <v>1.7999999999999999E-2</v>
      </c>
      <c r="N352" s="10">
        <f t="shared" si="112"/>
        <v>2.5329999999999999</v>
      </c>
      <c r="O352" s="10">
        <f t="shared" si="113"/>
        <v>3.278</v>
      </c>
      <c r="P352" s="10">
        <f t="shared" si="114"/>
        <v>3.278</v>
      </c>
      <c r="Q352" s="85"/>
      <c r="R352" s="85"/>
      <c r="S352" s="85"/>
      <c r="T352" s="73"/>
      <c r="U352" s="85"/>
      <c r="V352" s="91"/>
      <c r="W352" s="1"/>
      <c r="X352" s="1"/>
    </row>
    <row r="353" spans="1:24" ht="15.75">
      <c r="A353" s="1"/>
      <c r="B353" s="67"/>
      <c r="C353" s="73"/>
      <c r="D353" s="73"/>
      <c r="E353" s="73"/>
      <c r="F353" s="12" t="s">
        <v>45</v>
      </c>
      <c r="G353" s="10">
        <v>191</v>
      </c>
      <c r="H353" s="11">
        <v>4.9000000000000002E-2</v>
      </c>
      <c r="I353" s="14">
        <v>0.06</v>
      </c>
      <c r="J353" s="14">
        <v>0.06</v>
      </c>
      <c r="K353" s="14">
        <v>3.5999999999999997E-2</v>
      </c>
      <c r="L353" s="14">
        <v>4.4999999999999998E-2</v>
      </c>
      <c r="M353" s="14">
        <v>4.4999999999999998E-2</v>
      </c>
      <c r="N353" s="10">
        <f t="shared" si="112"/>
        <v>9.359</v>
      </c>
      <c r="O353" s="10">
        <f t="shared" si="113"/>
        <v>11.46</v>
      </c>
      <c r="P353" s="10">
        <f t="shared" si="114"/>
        <v>11.46</v>
      </c>
      <c r="Q353" s="85"/>
      <c r="R353" s="85"/>
      <c r="S353" s="85"/>
      <c r="T353" s="73"/>
      <c r="U353" s="85"/>
      <c r="V353" s="91"/>
      <c r="W353" s="1"/>
      <c r="X353" s="1"/>
    </row>
    <row r="354" spans="1:24" ht="15.75">
      <c r="A354" s="1"/>
      <c r="B354" s="67"/>
      <c r="C354" s="73"/>
      <c r="D354" s="73"/>
      <c r="E354" s="73"/>
      <c r="F354" s="12" t="s">
        <v>24</v>
      </c>
      <c r="G354" s="10">
        <v>64</v>
      </c>
      <c r="H354" s="11">
        <v>1E-3</v>
      </c>
      <c r="I354" s="11">
        <v>1E-3</v>
      </c>
      <c r="J354" s="11">
        <v>1E-3</v>
      </c>
      <c r="K354" s="11">
        <v>1E-3</v>
      </c>
      <c r="L354" s="11">
        <v>1E-3</v>
      </c>
      <c r="M354" s="11">
        <v>1E-3</v>
      </c>
      <c r="N354" s="10">
        <f t="shared" si="112"/>
        <v>6.4000000000000001E-2</v>
      </c>
      <c r="O354" s="10">
        <f t="shared" si="113"/>
        <v>6.4000000000000001E-2</v>
      </c>
      <c r="P354" s="10">
        <f t="shared" si="114"/>
        <v>6.4000000000000001E-2</v>
      </c>
      <c r="Q354" s="85"/>
      <c r="R354" s="85"/>
      <c r="S354" s="85"/>
      <c r="T354" s="73"/>
      <c r="U354" s="85"/>
      <c r="V354" s="91"/>
      <c r="W354" s="1"/>
      <c r="X354" s="1"/>
    </row>
    <row r="355" spans="1:24" ht="15.75">
      <c r="A355" s="1"/>
      <c r="B355" s="67" t="s">
        <v>72</v>
      </c>
      <c r="C355" s="73" t="s">
        <v>34</v>
      </c>
      <c r="D355" s="73" t="s">
        <v>34</v>
      </c>
      <c r="E355" s="73" t="s">
        <v>34</v>
      </c>
      <c r="F355" s="15" t="s">
        <v>35</v>
      </c>
      <c r="G355" s="10">
        <v>4822</v>
      </c>
      <c r="H355" s="11">
        <v>1E-3</v>
      </c>
      <c r="I355" s="11">
        <v>1E-3</v>
      </c>
      <c r="J355" s="11">
        <v>1E-3</v>
      </c>
      <c r="K355" s="11">
        <v>1E-3</v>
      </c>
      <c r="L355" s="11">
        <v>1E-3</v>
      </c>
      <c r="M355" s="11">
        <v>1E-3</v>
      </c>
      <c r="N355" s="10">
        <f t="shared" si="112"/>
        <v>4.8220000000000001</v>
      </c>
      <c r="O355" s="10">
        <f t="shared" si="113"/>
        <v>4.8220000000000001</v>
      </c>
      <c r="P355" s="10">
        <f t="shared" si="114"/>
        <v>4.8220000000000001</v>
      </c>
      <c r="Q355" s="85">
        <f>SUM(N355:N356)</f>
        <v>7.0069999999999997</v>
      </c>
      <c r="R355" s="85">
        <f>SUM(O355:O356)</f>
        <v>7.0069999999999997</v>
      </c>
      <c r="S355" s="85">
        <f>SUM(P355:P356)</f>
        <v>7.0069999999999997</v>
      </c>
      <c r="T355" s="85">
        <f>Q355+Q355*80%</f>
        <v>12.6126</v>
      </c>
      <c r="U355" s="85">
        <f>R355+R355*80%</f>
        <v>12.6126</v>
      </c>
      <c r="V355" s="91">
        <f>S355+S355*80%</f>
        <v>12.6126</v>
      </c>
      <c r="W355" s="1"/>
      <c r="X355" s="1"/>
    </row>
    <row r="356" spans="1:24" ht="15.75">
      <c r="A356" s="1"/>
      <c r="B356" s="67"/>
      <c r="C356" s="73"/>
      <c r="D356" s="73"/>
      <c r="E356" s="73"/>
      <c r="F356" s="12" t="s">
        <v>36</v>
      </c>
      <c r="G356" s="10">
        <v>437</v>
      </c>
      <c r="H356" s="14">
        <v>5.0000000000000001E-3</v>
      </c>
      <c r="I356" s="14">
        <v>5.0000000000000001E-3</v>
      </c>
      <c r="J356" s="14">
        <v>5.0000000000000001E-3</v>
      </c>
      <c r="K356" s="14">
        <v>5.0000000000000001E-3</v>
      </c>
      <c r="L356" s="14">
        <v>5.0000000000000001E-3</v>
      </c>
      <c r="M356" s="14">
        <v>5.0000000000000001E-3</v>
      </c>
      <c r="N356" s="10">
        <f>H356*G356</f>
        <v>2.1850000000000001</v>
      </c>
      <c r="O356" s="10">
        <f>I356*G356</f>
        <v>2.1850000000000001</v>
      </c>
      <c r="P356" s="10">
        <f>J356*G356</f>
        <v>2.1850000000000001</v>
      </c>
      <c r="Q356" s="85"/>
      <c r="R356" s="85"/>
      <c r="S356" s="85"/>
      <c r="T356" s="85"/>
      <c r="U356" s="85"/>
      <c r="V356" s="91"/>
      <c r="W356" s="1"/>
      <c r="X356" s="1"/>
    </row>
    <row r="357" spans="1:24" ht="15.75">
      <c r="A357" s="1"/>
      <c r="B357" s="17" t="s">
        <v>51</v>
      </c>
      <c r="C357" s="11">
        <v>20</v>
      </c>
      <c r="D357" s="11">
        <v>35</v>
      </c>
      <c r="E357" s="11">
        <v>40</v>
      </c>
      <c r="F357" s="18" t="s">
        <v>62</v>
      </c>
      <c r="G357" s="10">
        <v>425</v>
      </c>
      <c r="H357" s="14">
        <v>0.02</v>
      </c>
      <c r="I357" s="11">
        <v>3.5000000000000003E-2</v>
      </c>
      <c r="J357" s="14">
        <v>0.04</v>
      </c>
      <c r="K357" s="14">
        <v>0.02</v>
      </c>
      <c r="L357" s="11">
        <v>3.5000000000000003E-2</v>
      </c>
      <c r="M357" s="14">
        <v>0.04</v>
      </c>
      <c r="N357" s="10">
        <f>H357*G357</f>
        <v>8.5</v>
      </c>
      <c r="O357" s="10">
        <f>I357*G357</f>
        <v>14.875</v>
      </c>
      <c r="P357" s="10">
        <f>J357*G357</f>
        <v>17</v>
      </c>
      <c r="Q357" s="10">
        <f>SUM(N357)</f>
        <v>8.5</v>
      </c>
      <c r="R357" s="10">
        <f>SUM(O357)</f>
        <v>14.875</v>
      </c>
      <c r="S357" s="10">
        <f>SUM(P357)</f>
        <v>17</v>
      </c>
      <c r="T357" s="10">
        <f>Q357+Q357*80%</f>
        <v>15.3</v>
      </c>
      <c r="U357" s="10">
        <f>R357+R357*80%</f>
        <v>26.774999999999999</v>
      </c>
      <c r="V357" s="25">
        <f>S357+S357*80%</f>
        <v>30.6</v>
      </c>
      <c r="W357" s="1"/>
      <c r="X357" s="1"/>
    </row>
    <row r="358" spans="1:24" ht="15.75">
      <c r="A358" s="1"/>
      <c r="B358" s="17" t="s">
        <v>112</v>
      </c>
      <c r="C358" s="11">
        <v>5</v>
      </c>
      <c r="D358" s="11">
        <v>5</v>
      </c>
      <c r="E358" s="11">
        <v>5</v>
      </c>
      <c r="F358" s="18" t="s">
        <v>112</v>
      </c>
      <c r="G358" s="10">
        <v>3000</v>
      </c>
      <c r="H358" s="14">
        <v>5.0000000000000001E-3</v>
      </c>
      <c r="I358" s="11">
        <v>5.0000000000000001E-3</v>
      </c>
      <c r="J358" s="14">
        <v>5.0000000000000001E-3</v>
      </c>
      <c r="K358" s="14">
        <v>5.0000000000000001E-3</v>
      </c>
      <c r="L358" s="11">
        <v>5.0000000000000001E-3</v>
      </c>
      <c r="M358" s="14">
        <v>5.0000000000000001E-3</v>
      </c>
      <c r="N358" s="10">
        <v>5.0000000000000001E-3</v>
      </c>
      <c r="O358" s="10">
        <v>5.0000000000000001E-3</v>
      </c>
      <c r="P358" s="10">
        <v>5.0000000000000001E-3</v>
      </c>
      <c r="Q358" s="10"/>
      <c r="R358" s="10"/>
      <c r="S358" s="10"/>
      <c r="T358" s="10"/>
      <c r="U358" s="10"/>
      <c r="V358" s="25"/>
      <c r="W358" s="1"/>
      <c r="X358" s="1"/>
    </row>
    <row r="359" spans="1:24" ht="15.75">
      <c r="A359" s="1"/>
      <c r="B359" s="13"/>
      <c r="C359" s="12"/>
      <c r="D359" s="12"/>
      <c r="E359" s="12"/>
      <c r="F359" s="12"/>
      <c r="G359" s="10"/>
      <c r="H359" s="12"/>
      <c r="I359" s="12"/>
      <c r="J359" s="12"/>
      <c r="K359" s="12"/>
      <c r="L359" s="12"/>
      <c r="M359" s="12"/>
      <c r="N359" s="10"/>
      <c r="O359" s="10"/>
      <c r="P359" s="10"/>
      <c r="Q359" s="29">
        <f t="shared" ref="Q359:V359" si="115">SUM(Q344:Q357)</f>
        <v>186.48599999999999</v>
      </c>
      <c r="R359" s="29">
        <f t="shared" si="115"/>
        <v>216.64</v>
      </c>
      <c r="S359" s="29">
        <f t="shared" si="115"/>
        <v>218.76499999999999</v>
      </c>
      <c r="T359" s="29">
        <f t="shared" si="115"/>
        <v>335.6748</v>
      </c>
      <c r="U359" s="29">
        <f t="shared" si="115"/>
        <v>389.952</v>
      </c>
      <c r="V359" s="30">
        <f t="shared" si="115"/>
        <v>393.77699999999999</v>
      </c>
      <c r="W359" s="1"/>
      <c r="X359" s="1"/>
    </row>
    <row r="360" spans="1:24" ht="15.75">
      <c r="A360" s="1"/>
      <c r="B360" s="59" t="s">
        <v>73</v>
      </c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1"/>
      <c r="W360" s="1"/>
      <c r="X360" s="1"/>
    </row>
    <row r="361" spans="1:24" ht="31.5">
      <c r="A361" s="1"/>
      <c r="B361" s="67" t="s">
        <v>53</v>
      </c>
      <c r="C361" s="73">
        <v>80</v>
      </c>
      <c r="D361" s="73">
        <v>100</v>
      </c>
      <c r="E361" s="73">
        <v>100</v>
      </c>
      <c r="F361" s="19" t="s">
        <v>54</v>
      </c>
      <c r="G361" s="10">
        <v>2711</v>
      </c>
      <c r="H361" s="11">
        <v>0.16200000000000001</v>
      </c>
      <c r="I361" s="14">
        <v>0.216</v>
      </c>
      <c r="J361" s="14">
        <v>0.216</v>
      </c>
      <c r="K361" s="14">
        <v>0.11899999999999999</v>
      </c>
      <c r="L361" s="14">
        <v>0.159</v>
      </c>
      <c r="M361" s="14">
        <v>0.159</v>
      </c>
      <c r="N361" s="10">
        <f t="shared" ref="N361:N373" si="116">H361*G361</f>
        <v>439.18200000000002</v>
      </c>
      <c r="O361" s="10">
        <f t="shared" ref="O361:O373" si="117">I361*G361</f>
        <v>585.57600000000002</v>
      </c>
      <c r="P361" s="10">
        <f t="shared" ref="P361:P373" si="118">J361*G361</f>
        <v>585.57600000000002</v>
      </c>
      <c r="Q361" s="85">
        <f>SUM(N361:N367)</f>
        <v>478.29500000000002</v>
      </c>
      <c r="R361" s="85">
        <f>SUM(O361:O367)</f>
        <v>638.50199999999995</v>
      </c>
      <c r="S361" s="85">
        <f>SUM(P361:P367)</f>
        <v>638.50199999999995</v>
      </c>
      <c r="T361" s="73">
        <f>Q361+Q361*80%</f>
        <v>860.93100000000004</v>
      </c>
      <c r="U361" s="73">
        <f>R361+R361*80%</f>
        <v>1149.3036</v>
      </c>
      <c r="V361" s="92">
        <f>S361+S361*80%</f>
        <v>1149.3036</v>
      </c>
      <c r="W361" s="1"/>
      <c r="X361" s="1"/>
    </row>
    <row r="362" spans="1:24" ht="15.75">
      <c r="A362" s="1"/>
      <c r="B362" s="67"/>
      <c r="C362" s="73"/>
      <c r="D362" s="73"/>
      <c r="E362" s="73"/>
      <c r="F362" s="12" t="s">
        <v>46</v>
      </c>
      <c r="G362" s="10">
        <v>240</v>
      </c>
      <c r="H362" s="14">
        <v>0.01</v>
      </c>
      <c r="I362" s="11">
        <v>1.4999999999999999E-2</v>
      </c>
      <c r="J362" s="11">
        <v>1.4999999999999999E-2</v>
      </c>
      <c r="K362" s="11">
        <v>8.0000000000000002E-3</v>
      </c>
      <c r="L362" s="11">
        <v>1.2E-2</v>
      </c>
      <c r="M362" s="11">
        <v>1.2E-2</v>
      </c>
      <c r="N362" s="10">
        <f t="shared" si="116"/>
        <v>2.4</v>
      </c>
      <c r="O362" s="10">
        <f t="shared" si="117"/>
        <v>3.6</v>
      </c>
      <c r="P362" s="10">
        <f t="shared" si="118"/>
        <v>3.6</v>
      </c>
      <c r="Q362" s="85"/>
      <c r="R362" s="85"/>
      <c r="S362" s="85"/>
      <c r="T362" s="73"/>
      <c r="U362" s="73"/>
      <c r="V362" s="92"/>
      <c r="W362" s="1"/>
      <c r="X362" s="1"/>
    </row>
    <row r="363" spans="1:24" ht="15.75">
      <c r="A363" s="1"/>
      <c r="B363" s="67"/>
      <c r="C363" s="73"/>
      <c r="D363" s="73"/>
      <c r="E363" s="73"/>
      <c r="F363" s="12" t="s">
        <v>55</v>
      </c>
      <c r="G363" s="10">
        <v>149</v>
      </c>
      <c r="H363" s="11">
        <v>7.0000000000000001E-3</v>
      </c>
      <c r="I363" s="11">
        <v>0.01</v>
      </c>
      <c r="J363" s="11">
        <v>0.01</v>
      </c>
      <c r="K363" s="11">
        <v>6.0000000000000001E-3</v>
      </c>
      <c r="L363" s="11">
        <v>8.0000000000000002E-3</v>
      </c>
      <c r="M363" s="11">
        <v>8.0000000000000002E-3</v>
      </c>
      <c r="N363" s="10">
        <f t="shared" si="116"/>
        <v>1.0429999999999999</v>
      </c>
      <c r="O363" s="10">
        <f t="shared" si="117"/>
        <v>1.49</v>
      </c>
      <c r="P363" s="10">
        <f t="shared" si="118"/>
        <v>1.49</v>
      </c>
      <c r="Q363" s="85"/>
      <c r="R363" s="85"/>
      <c r="S363" s="85"/>
      <c r="T363" s="73"/>
      <c r="U363" s="73"/>
      <c r="V363" s="92"/>
      <c r="W363" s="1"/>
      <c r="X363" s="1"/>
    </row>
    <row r="364" spans="1:24" ht="15.75">
      <c r="A364" s="1"/>
      <c r="B364" s="67"/>
      <c r="C364" s="73"/>
      <c r="D364" s="73"/>
      <c r="E364" s="73"/>
      <c r="F364" s="12" t="s">
        <v>42</v>
      </c>
      <c r="G364" s="10">
        <v>653</v>
      </c>
      <c r="H364" s="11">
        <v>7.0000000000000001E-3</v>
      </c>
      <c r="I364" s="11">
        <v>0.01</v>
      </c>
      <c r="J364" s="11">
        <v>0.01</v>
      </c>
      <c r="K364" s="11">
        <v>7.0000000000000001E-3</v>
      </c>
      <c r="L364" s="11">
        <v>0.01</v>
      </c>
      <c r="M364" s="11">
        <v>0.01</v>
      </c>
      <c r="N364" s="10">
        <f t="shared" si="116"/>
        <v>4.5709999999999997</v>
      </c>
      <c r="O364" s="10">
        <f t="shared" si="117"/>
        <v>6.53</v>
      </c>
      <c r="P364" s="10">
        <f t="shared" si="118"/>
        <v>6.53</v>
      </c>
      <c r="Q364" s="85"/>
      <c r="R364" s="85"/>
      <c r="S364" s="85"/>
      <c r="T364" s="73"/>
      <c r="U364" s="73"/>
      <c r="V364" s="92"/>
      <c r="W364" s="1"/>
      <c r="X364" s="1"/>
    </row>
    <row r="365" spans="1:24" ht="15.75">
      <c r="A365" s="1"/>
      <c r="B365" s="67"/>
      <c r="C365" s="73"/>
      <c r="D365" s="73"/>
      <c r="E365" s="73"/>
      <c r="F365" s="12" t="s">
        <v>56</v>
      </c>
      <c r="G365" s="10">
        <v>2000</v>
      </c>
      <c r="H365" s="11">
        <v>1.4999999999999999E-2</v>
      </c>
      <c r="I365" s="11">
        <v>0.02</v>
      </c>
      <c r="J365" s="11">
        <v>0.02</v>
      </c>
      <c r="K365" s="11">
        <v>1.4999999999999999E-2</v>
      </c>
      <c r="L365" s="11">
        <v>0.02</v>
      </c>
      <c r="M365" s="11">
        <v>0.02</v>
      </c>
      <c r="N365" s="10">
        <f t="shared" si="116"/>
        <v>30</v>
      </c>
      <c r="O365" s="10">
        <f t="shared" si="117"/>
        <v>40</v>
      </c>
      <c r="P365" s="10">
        <f t="shared" si="118"/>
        <v>40</v>
      </c>
      <c r="Q365" s="85"/>
      <c r="R365" s="85"/>
      <c r="S365" s="85"/>
      <c r="T365" s="73"/>
      <c r="U365" s="73"/>
      <c r="V365" s="92"/>
      <c r="W365" s="1"/>
      <c r="X365" s="1"/>
    </row>
    <row r="366" spans="1:24" ht="15.75">
      <c r="A366" s="1"/>
      <c r="B366" s="67"/>
      <c r="C366" s="73"/>
      <c r="D366" s="73"/>
      <c r="E366" s="73"/>
      <c r="F366" s="12" t="s">
        <v>47</v>
      </c>
      <c r="G366" s="10">
        <v>207</v>
      </c>
      <c r="H366" s="11">
        <v>5.0000000000000001E-3</v>
      </c>
      <c r="I366" s="14">
        <v>6.0000000000000001E-3</v>
      </c>
      <c r="J366" s="14">
        <v>6.0000000000000001E-3</v>
      </c>
      <c r="K366" s="11">
        <v>5.0000000000000001E-3</v>
      </c>
      <c r="L366" s="14">
        <v>6.0000000000000001E-3</v>
      </c>
      <c r="M366" s="14">
        <v>6.0000000000000001E-3</v>
      </c>
      <c r="N366" s="10">
        <f t="shared" si="116"/>
        <v>1.0349999999999999</v>
      </c>
      <c r="O366" s="10">
        <f t="shared" si="117"/>
        <v>1.242</v>
      </c>
      <c r="P366" s="10">
        <f t="shared" si="118"/>
        <v>1.242</v>
      </c>
      <c r="Q366" s="85"/>
      <c r="R366" s="85"/>
      <c r="S366" s="85"/>
      <c r="T366" s="73"/>
      <c r="U366" s="73"/>
      <c r="V366" s="92"/>
      <c r="W366" s="1"/>
      <c r="X366" s="1"/>
    </row>
    <row r="367" spans="1:24" ht="15.75">
      <c r="A367" s="1"/>
      <c r="B367" s="67"/>
      <c r="C367" s="73"/>
      <c r="D367" s="73"/>
      <c r="E367" s="73"/>
      <c r="F367" s="12" t="s">
        <v>24</v>
      </c>
      <c r="G367" s="10">
        <v>64</v>
      </c>
      <c r="H367" s="11">
        <v>1E-3</v>
      </c>
      <c r="I367" s="11">
        <v>1E-3</v>
      </c>
      <c r="J367" s="11">
        <v>1E-3</v>
      </c>
      <c r="K367" s="11">
        <v>1E-3</v>
      </c>
      <c r="L367" s="11">
        <v>1E-3</v>
      </c>
      <c r="M367" s="11">
        <v>1E-3</v>
      </c>
      <c r="N367" s="10">
        <f t="shared" si="116"/>
        <v>6.4000000000000001E-2</v>
      </c>
      <c r="O367" s="10">
        <f t="shared" si="117"/>
        <v>6.4000000000000001E-2</v>
      </c>
      <c r="P367" s="10">
        <f t="shared" si="118"/>
        <v>6.4000000000000001E-2</v>
      </c>
      <c r="Q367" s="85"/>
      <c r="R367" s="85"/>
      <c r="S367" s="85"/>
      <c r="T367" s="73"/>
      <c r="U367" s="73"/>
      <c r="V367" s="92"/>
      <c r="W367" s="1"/>
      <c r="X367" s="1"/>
    </row>
    <row r="368" spans="1:24" ht="15.75">
      <c r="A368" s="1"/>
      <c r="B368" s="67" t="s">
        <v>57</v>
      </c>
      <c r="C368" s="73">
        <v>100</v>
      </c>
      <c r="D368" s="73">
        <v>150</v>
      </c>
      <c r="E368" s="73">
        <v>150</v>
      </c>
      <c r="F368" s="12" t="s">
        <v>29</v>
      </c>
      <c r="G368" s="10">
        <v>3652</v>
      </c>
      <c r="H368" s="11">
        <v>5.0000000000000001E-3</v>
      </c>
      <c r="I368" s="11">
        <v>5.0000000000000001E-3</v>
      </c>
      <c r="J368" s="11">
        <v>5.0000000000000001E-3</v>
      </c>
      <c r="K368" s="11">
        <v>5.0000000000000001E-3</v>
      </c>
      <c r="L368" s="11">
        <v>5.0000000000000001E-3</v>
      </c>
      <c r="M368" s="11">
        <v>5.0000000000000001E-3</v>
      </c>
      <c r="N368" s="10">
        <f t="shared" si="116"/>
        <v>18.260000000000002</v>
      </c>
      <c r="O368" s="10">
        <f t="shared" si="117"/>
        <v>18.260000000000002</v>
      </c>
      <c r="P368" s="10">
        <f t="shared" si="118"/>
        <v>18.260000000000002</v>
      </c>
      <c r="Q368" s="85">
        <f>SUM(N368:N370)</f>
        <v>32.628</v>
      </c>
      <c r="R368" s="85">
        <f>SUM(O368:O370)</f>
        <v>39.481999999999999</v>
      </c>
      <c r="S368" s="85">
        <f>SUM(P368:P370)</f>
        <v>39.481999999999999</v>
      </c>
      <c r="T368" s="85">
        <f>Q368+Q368*80%</f>
        <v>58.730400000000003</v>
      </c>
      <c r="U368" s="85">
        <f>R368+R368*80%</f>
        <v>71.067599999999999</v>
      </c>
      <c r="V368" s="91">
        <f>S368+S368*80%</f>
        <v>71.067599999999999</v>
      </c>
      <c r="W368" s="1"/>
      <c r="X368" s="1"/>
    </row>
    <row r="369" spans="1:24" ht="15.75">
      <c r="A369" s="1"/>
      <c r="B369" s="67"/>
      <c r="C369" s="73"/>
      <c r="D369" s="73"/>
      <c r="E369" s="73"/>
      <c r="F369" s="12" t="s">
        <v>58</v>
      </c>
      <c r="G369" s="10">
        <v>298</v>
      </c>
      <c r="H369" s="14">
        <v>4.8000000000000001E-2</v>
      </c>
      <c r="I369" s="14">
        <v>7.0999999999999994E-2</v>
      </c>
      <c r="J369" s="14">
        <v>7.0999999999999994E-2</v>
      </c>
      <c r="K369" s="14">
        <v>6.2E-2</v>
      </c>
      <c r="L369" s="14">
        <v>6.2E-2</v>
      </c>
      <c r="M369" s="14">
        <v>7.0999999999999994E-2</v>
      </c>
      <c r="N369" s="10">
        <f t="shared" si="116"/>
        <v>14.304</v>
      </c>
      <c r="O369" s="10">
        <f t="shared" si="117"/>
        <v>21.158000000000001</v>
      </c>
      <c r="P369" s="10">
        <f t="shared" si="118"/>
        <v>21.158000000000001</v>
      </c>
      <c r="Q369" s="85"/>
      <c r="R369" s="85"/>
      <c r="S369" s="85"/>
      <c r="T369" s="85"/>
      <c r="U369" s="85"/>
      <c r="V369" s="91"/>
      <c r="W369" s="1"/>
      <c r="X369" s="1"/>
    </row>
    <row r="370" spans="1:24" ht="15.75">
      <c r="A370" s="1"/>
      <c r="B370" s="67"/>
      <c r="C370" s="73"/>
      <c r="D370" s="73"/>
      <c r="E370" s="73"/>
      <c r="F370" s="12" t="s">
        <v>24</v>
      </c>
      <c r="G370" s="10">
        <v>64</v>
      </c>
      <c r="H370" s="11">
        <v>1E-3</v>
      </c>
      <c r="I370" s="11">
        <v>1E-3</v>
      </c>
      <c r="J370" s="11">
        <v>1E-3</v>
      </c>
      <c r="K370" s="11">
        <v>1E-3</v>
      </c>
      <c r="L370" s="11">
        <v>1E-3</v>
      </c>
      <c r="M370" s="11">
        <v>1E-3</v>
      </c>
      <c r="N370" s="10">
        <f t="shared" si="116"/>
        <v>6.4000000000000001E-2</v>
      </c>
      <c r="O370" s="10">
        <f t="shared" si="117"/>
        <v>6.4000000000000001E-2</v>
      </c>
      <c r="P370" s="10">
        <f t="shared" si="118"/>
        <v>6.4000000000000001E-2</v>
      </c>
      <c r="Q370" s="85"/>
      <c r="R370" s="85"/>
      <c r="S370" s="85"/>
      <c r="T370" s="85"/>
      <c r="U370" s="85"/>
      <c r="V370" s="91"/>
      <c r="W370" s="1"/>
      <c r="X370" s="1"/>
    </row>
    <row r="371" spans="1:24" ht="15.75">
      <c r="A371" s="1"/>
      <c r="B371" s="8" t="s">
        <v>59</v>
      </c>
      <c r="C371" s="11">
        <v>50</v>
      </c>
      <c r="D371" s="11">
        <v>50</v>
      </c>
      <c r="E371" s="11">
        <v>50</v>
      </c>
      <c r="F371" s="20" t="s">
        <v>60</v>
      </c>
      <c r="G371" s="10">
        <v>1423</v>
      </c>
      <c r="H371" s="14">
        <v>0.05</v>
      </c>
      <c r="I371" s="14">
        <v>0.05</v>
      </c>
      <c r="J371" s="14">
        <v>0.05</v>
      </c>
      <c r="K371" s="14">
        <v>0.05</v>
      </c>
      <c r="L371" s="14">
        <v>0.05</v>
      </c>
      <c r="M371" s="14">
        <v>0.05</v>
      </c>
      <c r="N371" s="10">
        <f t="shared" si="116"/>
        <v>71.150000000000006</v>
      </c>
      <c r="O371" s="10">
        <f t="shared" si="117"/>
        <v>71.150000000000006</v>
      </c>
      <c r="P371" s="10">
        <f t="shared" si="118"/>
        <v>71.150000000000006</v>
      </c>
      <c r="Q371" s="10">
        <f t="shared" ref="Q371:Q373" si="119">SUM(N371)</f>
        <v>71.150000000000006</v>
      </c>
      <c r="R371" s="10">
        <f t="shared" ref="R371:R373" si="120">SUM(O371)</f>
        <v>71.150000000000006</v>
      </c>
      <c r="S371" s="10">
        <f t="shared" ref="S371:S373" si="121">SUM(P371)</f>
        <v>71.150000000000006</v>
      </c>
      <c r="T371" s="10">
        <f t="shared" ref="T371:V373" si="122">Q371+Q371*80%</f>
        <v>128.07</v>
      </c>
      <c r="U371" s="10">
        <f t="shared" si="122"/>
        <v>128.07</v>
      </c>
      <c r="V371" s="25">
        <f t="shared" si="122"/>
        <v>128.07</v>
      </c>
      <c r="W371" s="1"/>
      <c r="X371" s="1"/>
    </row>
    <row r="372" spans="1:24" ht="15.75">
      <c r="A372" s="1"/>
      <c r="B372" s="8" t="s">
        <v>113</v>
      </c>
      <c r="C372" s="11">
        <v>200</v>
      </c>
      <c r="D372" s="11">
        <v>200</v>
      </c>
      <c r="E372" s="11">
        <v>200</v>
      </c>
      <c r="F372" s="20" t="s">
        <v>114</v>
      </c>
      <c r="G372" s="10">
        <v>400</v>
      </c>
      <c r="H372" s="14">
        <v>0.2</v>
      </c>
      <c r="I372" s="14">
        <v>0.2</v>
      </c>
      <c r="J372" s="14">
        <v>0.2</v>
      </c>
      <c r="K372" s="14">
        <v>0.2</v>
      </c>
      <c r="L372" s="14">
        <v>0.2</v>
      </c>
      <c r="M372" s="14">
        <v>0.2</v>
      </c>
      <c r="N372" s="10">
        <f t="shared" si="116"/>
        <v>80</v>
      </c>
      <c r="O372" s="10">
        <f t="shared" si="117"/>
        <v>80</v>
      </c>
      <c r="P372" s="10">
        <f t="shared" si="118"/>
        <v>80</v>
      </c>
      <c r="Q372" s="10">
        <f t="shared" si="119"/>
        <v>80</v>
      </c>
      <c r="R372" s="10">
        <f t="shared" si="120"/>
        <v>80</v>
      </c>
      <c r="S372" s="10">
        <f t="shared" si="121"/>
        <v>80</v>
      </c>
      <c r="T372" s="10">
        <f t="shared" si="122"/>
        <v>144</v>
      </c>
      <c r="U372" s="10">
        <f t="shared" si="122"/>
        <v>144</v>
      </c>
      <c r="V372" s="25">
        <f t="shared" si="122"/>
        <v>144</v>
      </c>
      <c r="W372" s="1"/>
      <c r="X372" s="1"/>
    </row>
    <row r="373" spans="1:24" ht="15.75">
      <c r="A373" s="1"/>
      <c r="B373" s="17" t="s">
        <v>51</v>
      </c>
      <c r="C373" s="11">
        <v>20</v>
      </c>
      <c r="D373" s="11">
        <v>35</v>
      </c>
      <c r="E373" s="11">
        <v>40</v>
      </c>
      <c r="F373" s="18" t="s">
        <v>62</v>
      </c>
      <c r="G373" s="10">
        <v>425</v>
      </c>
      <c r="H373" s="14">
        <v>0.02</v>
      </c>
      <c r="I373" s="11">
        <v>3.5000000000000003E-2</v>
      </c>
      <c r="J373" s="14">
        <v>0.04</v>
      </c>
      <c r="K373" s="14">
        <v>0.02</v>
      </c>
      <c r="L373" s="11">
        <v>3.5000000000000003E-2</v>
      </c>
      <c r="M373" s="14">
        <v>0.04</v>
      </c>
      <c r="N373" s="10">
        <f t="shared" si="116"/>
        <v>8.5</v>
      </c>
      <c r="O373" s="10">
        <f t="shared" si="117"/>
        <v>14.875</v>
      </c>
      <c r="P373" s="10">
        <f t="shared" si="118"/>
        <v>17</v>
      </c>
      <c r="Q373" s="10">
        <f t="shared" si="119"/>
        <v>8.5</v>
      </c>
      <c r="R373" s="10">
        <f t="shared" si="120"/>
        <v>14.875</v>
      </c>
      <c r="S373" s="10">
        <f t="shared" si="121"/>
        <v>17</v>
      </c>
      <c r="T373" s="31">
        <f t="shared" si="122"/>
        <v>15.3</v>
      </c>
      <c r="U373" s="31">
        <f t="shared" si="122"/>
        <v>26.774999999999999</v>
      </c>
      <c r="V373" s="32">
        <f t="shared" si="122"/>
        <v>30.6</v>
      </c>
      <c r="W373" s="1"/>
      <c r="X373" s="1"/>
    </row>
    <row r="374" spans="1:24" ht="15.75">
      <c r="A374" s="1"/>
      <c r="B374" s="13"/>
      <c r="C374" s="12"/>
      <c r="D374" s="12"/>
      <c r="E374" s="12"/>
      <c r="F374" s="12"/>
      <c r="G374" s="10"/>
      <c r="H374" s="12"/>
      <c r="I374" s="12"/>
      <c r="J374" s="12"/>
      <c r="K374" s="12"/>
      <c r="L374" s="12"/>
      <c r="M374" s="12"/>
      <c r="N374" s="10"/>
      <c r="O374" s="10"/>
      <c r="P374" s="10"/>
      <c r="Q374" s="29">
        <f t="shared" ref="Q374:V374" si="123">SUM(Q361:Q373)</f>
        <v>670.57299999999998</v>
      </c>
      <c r="R374" s="29">
        <f t="shared" si="123"/>
        <v>844.00900000000001</v>
      </c>
      <c r="S374" s="29">
        <f t="shared" si="123"/>
        <v>846.13400000000001</v>
      </c>
      <c r="T374" s="29">
        <f t="shared" si="123"/>
        <v>1207.0314000000001</v>
      </c>
      <c r="U374" s="29">
        <f t="shared" si="123"/>
        <v>1519.2162000000001</v>
      </c>
      <c r="V374" s="30">
        <f t="shared" si="123"/>
        <v>1523.0411999999999</v>
      </c>
      <c r="W374" s="1"/>
      <c r="X374" s="1"/>
    </row>
    <row r="375" spans="1:24" ht="15.7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1"/>
      <c r="X375" s="1"/>
    </row>
    <row r="376" spans="1:24" ht="15.7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1"/>
      <c r="X376" s="1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</sheetData>
  <mergeCells count="633">
    <mergeCell ref="V355:V356"/>
    <mergeCell ref="V361:V367"/>
    <mergeCell ref="V368:V370"/>
    <mergeCell ref="V304:V306"/>
    <mergeCell ref="V307:V312"/>
    <mergeCell ref="V313:V315"/>
    <mergeCell ref="V319:V325"/>
    <mergeCell ref="V326:V328"/>
    <mergeCell ref="V329:V337"/>
    <mergeCell ref="V338:V340"/>
    <mergeCell ref="V344:V349"/>
    <mergeCell ref="V350:V354"/>
    <mergeCell ref="V246:V250"/>
    <mergeCell ref="V251:V253"/>
    <mergeCell ref="V258:V265"/>
    <mergeCell ref="V266:V270"/>
    <mergeCell ref="V271:V280"/>
    <mergeCell ref="V281:V283"/>
    <mergeCell ref="V290:V295"/>
    <mergeCell ref="V296:V298"/>
    <mergeCell ref="V299:V300"/>
    <mergeCell ref="V196:V200"/>
    <mergeCell ref="V201:V203"/>
    <mergeCell ref="V205:V207"/>
    <mergeCell ref="V210:V212"/>
    <mergeCell ref="V213:V218"/>
    <mergeCell ref="V219:V221"/>
    <mergeCell ref="V225:V231"/>
    <mergeCell ref="V232:V234"/>
    <mergeCell ref="V240:V245"/>
    <mergeCell ref="V136:V142"/>
    <mergeCell ref="V143:V145"/>
    <mergeCell ref="V146:V155"/>
    <mergeCell ref="V156:V158"/>
    <mergeCell ref="V162:V165"/>
    <mergeCell ref="V166:V170"/>
    <mergeCell ref="V171:V173"/>
    <mergeCell ref="V178:V184"/>
    <mergeCell ref="V185:V187"/>
    <mergeCell ref="U355:U356"/>
    <mergeCell ref="U361:U367"/>
    <mergeCell ref="U368:U370"/>
    <mergeCell ref="V17:V21"/>
    <mergeCell ref="V22:V24"/>
    <mergeCell ref="V26:V28"/>
    <mergeCell ref="V32:V34"/>
    <mergeCell ref="V35:V40"/>
    <mergeCell ref="V41:V43"/>
    <mergeCell ref="V47:V53"/>
    <mergeCell ref="V54:V56"/>
    <mergeCell ref="V62:V67"/>
    <mergeCell ref="V68:V72"/>
    <mergeCell ref="V73:V74"/>
    <mergeCell ref="V78:V85"/>
    <mergeCell ref="V86:V87"/>
    <mergeCell ref="V88:V97"/>
    <mergeCell ref="V98:V100"/>
    <mergeCell ref="V107:V112"/>
    <mergeCell ref="V113:V115"/>
    <mergeCell ref="V116:V117"/>
    <mergeCell ref="V121:V123"/>
    <mergeCell ref="V124:V129"/>
    <mergeCell ref="V130:V132"/>
    <mergeCell ref="U304:U306"/>
    <mergeCell ref="U307:U312"/>
    <mergeCell ref="U313:U315"/>
    <mergeCell ref="U319:U325"/>
    <mergeCell ref="U326:U328"/>
    <mergeCell ref="U329:U337"/>
    <mergeCell ref="U338:U340"/>
    <mergeCell ref="U344:U349"/>
    <mergeCell ref="U350:U354"/>
    <mergeCell ref="U246:U250"/>
    <mergeCell ref="U251:U253"/>
    <mergeCell ref="U258:U265"/>
    <mergeCell ref="U266:U270"/>
    <mergeCell ref="U271:U280"/>
    <mergeCell ref="U281:U283"/>
    <mergeCell ref="U290:U295"/>
    <mergeCell ref="U296:U298"/>
    <mergeCell ref="U299:U300"/>
    <mergeCell ref="U196:U200"/>
    <mergeCell ref="U201:U203"/>
    <mergeCell ref="U205:U207"/>
    <mergeCell ref="U210:U212"/>
    <mergeCell ref="U213:U218"/>
    <mergeCell ref="U219:U221"/>
    <mergeCell ref="U225:U231"/>
    <mergeCell ref="U232:U234"/>
    <mergeCell ref="U240:U245"/>
    <mergeCell ref="U136:U142"/>
    <mergeCell ref="U143:U145"/>
    <mergeCell ref="U146:U155"/>
    <mergeCell ref="U156:U158"/>
    <mergeCell ref="U162:U165"/>
    <mergeCell ref="U166:U170"/>
    <mergeCell ref="U171:U173"/>
    <mergeCell ref="U178:U184"/>
    <mergeCell ref="U185:U187"/>
    <mergeCell ref="T355:T356"/>
    <mergeCell ref="T361:T367"/>
    <mergeCell ref="T368:T370"/>
    <mergeCell ref="U17:U21"/>
    <mergeCell ref="U22:U24"/>
    <mergeCell ref="U26:U28"/>
    <mergeCell ref="U32:U34"/>
    <mergeCell ref="U35:U40"/>
    <mergeCell ref="U41:U43"/>
    <mergeCell ref="U47:U53"/>
    <mergeCell ref="U54:U56"/>
    <mergeCell ref="U62:U67"/>
    <mergeCell ref="U68:U72"/>
    <mergeCell ref="U73:U74"/>
    <mergeCell ref="U78:U85"/>
    <mergeCell ref="U86:U87"/>
    <mergeCell ref="U88:U97"/>
    <mergeCell ref="U98:U100"/>
    <mergeCell ref="U107:U112"/>
    <mergeCell ref="U113:U115"/>
    <mergeCell ref="U116:U117"/>
    <mergeCell ref="U121:U123"/>
    <mergeCell ref="U124:U129"/>
    <mergeCell ref="U130:U132"/>
    <mergeCell ref="T304:T306"/>
    <mergeCell ref="T307:T312"/>
    <mergeCell ref="T313:T315"/>
    <mergeCell ref="T319:T325"/>
    <mergeCell ref="T326:T328"/>
    <mergeCell ref="T329:T337"/>
    <mergeCell ref="T338:T340"/>
    <mergeCell ref="T344:T349"/>
    <mergeCell ref="T350:T354"/>
    <mergeCell ref="T246:T250"/>
    <mergeCell ref="T251:T253"/>
    <mergeCell ref="T258:T265"/>
    <mergeCell ref="T266:T270"/>
    <mergeCell ref="T271:T280"/>
    <mergeCell ref="T281:T283"/>
    <mergeCell ref="T290:T295"/>
    <mergeCell ref="T296:T298"/>
    <mergeCell ref="T299:T300"/>
    <mergeCell ref="T196:T200"/>
    <mergeCell ref="T201:T203"/>
    <mergeCell ref="T205:T207"/>
    <mergeCell ref="T210:T212"/>
    <mergeCell ref="T213:T218"/>
    <mergeCell ref="T219:T221"/>
    <mergeCell ref="T225:T231"/>
    <mergeCell ref="T232:T234"/>
    <mergeCell ref="T240:T245"/>
    <mergeCell ref="T136:T142"/>
    <mergeCell ref="T143:T145"/>
    <mergeCell ref="T146:T155"/>
    <mergeCell ref="T156:T158"/>
    <mergeCell ref="T162:T165"/>
    <mergeCell ref="T166:T170"/>
    <mergeCell ref="T171:T173"/>
    <mergeCell ref="T178:T184"/>
    <mergeCell ref="T185:T187"/>
    <mergeCell ref="S355:S356"/>
    <mergeCell ref="S361:S367"/>
    <mergeCell ref="S368:S370"/>
    <mergeCell ref="T17:T21"/>
    <mergeCell ref="T22:T24"/>
    <mergeCell ref="T26:T28"/>
    <mergeCell ref="T32:T34"/>
    <mergeCell ref="T35:T40"/>
    <mergeCell ref="T41:T43"/>
    <mergeCell ref="T47:T53"/>
    <mergeCell ref="T54:T56"/>
    <mergeCell ref="T62:T67"/>
    <mergeCell ref="T68:T72"/>
    <mergeCell ref="T73:T74"/>
    <mergeCell ref="T78:T85"/>
    <mergeCell ref="T86:T87"/>
    <mergeCell ref="T88:T97"/>
    <mergeCell ref="T98:T100"/>
    <mergeCell ref="T107:T112"/>
    <mergeCell ref="T113:T115"/>
    <mergeCell ref="T116:T117"/>
    <mergeCell ref="T121:T123"/>
    <mergeCell ref="T124:T129"/>
    <mergeCell ref="T130:T132"/>
    <mergeCell ref="S304:S306"/>
    <mergeCell ref="S307:S312"/>
    <mergeCell ref="S313:S315"/>
    <mergeCell ref="S319:S325"/>
    <mergeCell ref="S326:S328"/>
    <mergeCell ref="S329:S337"/>
    <mergeCell ref="S338:S340"/>
    <mergeCell ref="S344:S349"/>
    <mergeCell ref="S350:S354"/>
    <mergeCell ref="S246:S250"/>
    <mergeCell ref="S251:S253"/>
    <mergeCell ref="S258:S265"/>
    <mergeCell ref="S266:S270"/>
    <mergeCell ref="S271:S280"/>
    <mergeCell ref="S281:S283"/>
    <mergeCell ref="S290:S295"/>
    <mergeCell ref="S296:S298"/>
    <mergeCell ref="S299:S300"/>
    <mergeCell ref="S196:S200"/>
    <mergeCell ref="S201:S203"/>
    <mergeCell ref="S205:S207"/>
    <mergeCell ref="S210:S212"/>
    <mergeCell ref="S213:S218"/>
    <mergeCell ref="S219:S221"/>
    <mergeCell ref="S225:S231"/>
    <mergeCell ref="S232:S234"/>
    <mergeCell ref="S240:S245"/>
    <mergeCell ref="S136:S142"/>
    <mergeCell ref="S143:S145"/>
    <mergeCell ref="S146:S155"/>
    <mergeCell ref="S156:S158"/>
    <mergeCell ref="S162:S165"/>
    <mergeCell ref="S166:S170"/>
    <mergeCell ref="S171:S173"/>
    <mergeCell ref="S178:S184"/>
    <mergeCell ref="S185:S187"/>
    <mergeCell ref="R355:R356"/>
    <mergeCell ref="R361:R367"/>
    <mergeCell ref="R368:R370"/>
    <mergeCell ref="S17:S21"/>
    <mergeCell ref="S22:S24"/>
    <mergeCell ref="S26:S28"/>
    <mergeCell ref="S32:S34"/>
    <mergeCell ref="S35:S40"/>
    <mergeCell ref="S41:S43"/>
    <mergeCell ref="S47:S53"/>
    <mergeCell ref="S54:S56"/>
    <mergeCell ref="S62:S67"/>
    <mergeCell ref="S68:S72"/>
    <mergeCell ref="S73:S74"/>
    <mergeCell ref="S78:S85"/>
    <mergeCell ref="S86:S87"/>
    <mergeCell ref="S88:S97"/>
    <mergeCell ref="S98:S100"/>
    <mergeCell ref="S107:S112"/>
    <mergeCell ref="S113:S115"/>
    <mergeCell ref="S116:S117"/>
    <mergeCell ref="S121:S123"/>
    <mergeCell ref="S124:S129"/>
    <mergeCell ref="S130:S132"/>
    <mergeCell ref="R304:R306"/>
    <mergeCell ref="R307:R312"/>
    <mergeCell ref="R313:R315"/>
    <mergeCell ref="R319:R325"/>
    <mergeCell ref="R326:R328"/>
    <mergeCell ref="R329:R337"/>
    <mergeCell ref="R338:R340"/>
    <mergeCell ref="R344:R349"/>
    <mergeCell ref="R350:R354"/>
    <mergeCell ref="R246:R250"/>
    <mergeCell ref="R251:R253"/>
    <mergeCell ref="R258:R265"/>
    <mergeCell ref="R266:R270"/>
    <mergeCell ref="R271:R280"/>
    <mergeCell ref="R281:R283"/>
    <mergeCell ref="R290:R295"/>
    <mergeCell ref="R296:R298"/>
    <mergeCell ref="R299:R300"/>
    <mergeCell ref="R196:R200"/>
    <mergeCell ref="R201:R203"/>
    <mergeCell ref="R205:R207"/>
    <mergeCell ref="R210:R212"/>
    <mergeCell ref="R213:R218"/>
    <mergeCell ref="R219:R221"/>
    <mergeCell ref="R225:R231"/>
    <mergeCell ref="R232:R234"/>
    <mergeCell ref="R240:R245"/>
    <mergeCell ref="R136:R142"/>
    <mergeCell ref="R143:R145"/>
    <mergeCell ref="R146:R155"/>
    <mergeCell ref="R156:R158"/>
    <mergeCell ref="R162:R165"/>
    <mergeCell ref="R166:R170"/>
    <mergeCell ref="R171:R173"/>
    <mergeCell ref="R178:R184"/>
    <mergeCell ref="R185:R187"/>
    <mergeCell ref="Q355:Q356"/>
    <mergeCell ref="Q361:Q367"/>
    <mergeCell ref="Q368:Q370"/>
    <mergeCell ref="R17:R21"/>
    <mergeCell ref="R22:R24"/>
    <mergeCell ref="R26:R28"/>
    <mergeCell ref="R32:R34"/>
    <mergeCell ref="R35:R40"/>
    <mergeCell ref="R41:R43"/>
    <mergeCell ref="R47:R53"/>
    <mergeCell ref="R54:R56"/>
    <mergeCell ref="R62:R67"/>
    <mergeCell ref="R68:R72"/>
    <mergeCell ref="R73:R74"/>
    <mergeCell ref="R78:R85"/>
    <mergeCell ref="R86:R87"/>
    <mergeCell ref="R88:R97"/>
    <mergeCell ref="R98:R100"/>
    <mergeCell ref="R107:R112"/>
    <mergeCell ref="R113:R115"/>
    <mergeCell ref="R116:R117"/>
    <mergeCell ref="R121:R123"/>
    <mergeCell ref="R124:R129"/>
    <mergeCell ref="R130:R132"/>
    <mergeCell ref="Q304:Q306"/>
    <mergeCell ref="Q307:Q312"/>
    <mergeCell ref="Q313:Q315"/>
    <mergeCell ref="Q319:Q325"/>
    <mergeCell ref="Q326:Q328"/>
    <mergeCell ref="Q329:Q337"/>
    <mergeCell ref="Q338:Q340"/>
    <mergeCell ref="Q344:Q349"/>
    <mergeCell ref="Q350:Q354"/>
    <mergeCell ref="Q246:Q250"/>
    <mergeCell ref="Q251:Q253"/>
    <mergeCell ref="Q258:Q265"/>
    <mergeCell ref="Q266:Q270"/>
    <mergeCell ref="Q271:Q280"/>
    <mergeCell ref="Q281:Q283"/>
    <mergeCell ref="Q290:Q295"/>
    <mergeCell ref="Q296:Q298"/>
    <mergeCell ref="Q299:Q300"/>
    <mergeCell ref="Q196:Q200"/>
    <mergeCell ref="Q201:Q203"/>
    <mergeCell ref="Q205:Q207"/>
    <mergeCell ref="Q210:Q212"/>
    <mergeCell ref="Q213:Q218"/>
    <mergeCell ref="Q219:Q221"/>
    <mergeCell ref="Q225:Q231"/>
    <mergeCell ref="Q232:Q234"/>
    <mergeCell ref="Q240:Q245"/>
    <mergeCell ref="Q136:Q142"/>
    <mergeCell ref="Q143:Q145"/>
    <mergeCell ref="Q146:Q155"/>
    <mergeCell ref="Q156:Q158"/>
    <mergeCell ref="Q162:Q165"/>
    <mergeCell ref="Q166:Q170"/>
    <mergeCell ref="Q171:Q173"/>
    <mergeCell ref="Q178:Q184"/>
    <mergeCell ref="Q185:Q187"/>
    <mergeCell ref="E368:E370"/>
    <mergeCell ref="F13:F14"/>
    <mergeCell ref="G13:G14"/>
    <mergeCell ref="Q17:Q21"/>
    <mergeCell ref="Q22:Q24"/>
    <mergeCell ref="Q26:Q28"/>
    <mergeCell ref="Q32:Q34"/>
    <mergeCell ref="Q35:Q40"/>
    <mergeCell ref="Q41:Q43"/>
    <mergeCell ref="Q47:Q53"/>
    <mergeCell ref="Q54:Q56"/>
    <mergeCell ref="Q62:Q67"/>
    <mergeCell ref="Q68:Q72"/>
    <mergeCell ref="Q73:Q74"/>
    <mergeCell ref="Q78:Q85"/>
    <mergeCell ref="Q86:Q87"/>
    <mergeCell ref="Q88:Q97"/>
    <mergeCell ref="Q98:Q100"/>
    <mergeCell ref="Q107:Q112"/>
    <mergeCell ref="Q113:Q115"/>
    <mergeCell ref="Q116:Q117"/>
    <mergeCell ref="Q121:Q123"/>
    <mergeCell ref="Q124:Q129"/>
    <mergeCell ref="Q130:Q132"/>
    <mergeCell ref="E313:E315"/>
    <mergeCell ref="E319:E325"/>
    <mergeCell ref="E326:E328"/>
    <mergeCell ref="E329:E337"/>
    <mergeCell ref="E338:E340"/>
    <mergeCell ref="E344:E349"/>
    <mergeCell ref="E350:E354"/>
    <mergeCell ref="E355:E356"/>
    <mergeCell ref="E361:E367"/>
    <mergeCell ref="E258:E265"/>
    <mergeCell ref="E266:E270"/>
    <mergeCell ref="E271:E280"/>
    <mergeCell ref="E281:E283"/>
    <mergeCell ref="E290:E295"/>
    <mergeCell ref="E296:E298"/>
    <mergeCell ref="E299:E300"/>
    <mergeCell ref="E304:E306"/>
    <mergeCell ref="E307:E312"/>
    <mergeCell ref="E205:E207"/>
    <mergeCell ref="E210:E212"/>
    <mergeCell ref="E213:E218"/>
    <mergeCell ref="E219:E221"/>
    <mergeCell ref="E225:E231"/>
    <mergeCell ref="E232:E234"/>
    <mergeCell ref="E240:E245"/>
    <mergeCell ref="E246:E250"/>
    <mergeCell ref="E251:E253"/>
    <mergeCell ref="E146:E155"/>
    <mergeCell ref="E156:E158"/>
    <mergeCell ref="E162:E165"/>
    <mergeCell ref="E166:E170"/>
    <mergeCell ref="E171:E173"/>
    <mergeCell ref="E178:E184"/>
    <mergeCell ref="E185:E187"/>
    <mergeCell ref="E196:E200"/>
    <mergeCell ref="E201:E203"/>
    <mergeCell ref="D368:D370"/>
    <mergeCell ref="E17:E21"/>
    <mergeCell ref="E22:E24"/>
    <mergeCell ref="E26:E28"/>
    <mergeCell ref="E32:E34"/>
    <mergeCell ref="E35:E40"/>
    <mergeCell ref="E41:E43"/>
    <mergeCell ref="E47:E53"/>
    <mergeCell ref="E54:E56"/>
    <mergeCell ref="E62:E67"/>
    <mergeCell ref="E68:E72"/>
    <mergeCell ref="E73:E74"/>
    <mergeCell ref="E78:E85"/>
    <mergeCell ref="E86:E87"/>
    <mergeCell ref="E88:E97"/>
    <mergeCell ref="E98:E100"/>
    <mergeCell ref="E107:E112"/>
    <mergeCell ref="E113:E115"/>
    <mergeCell ref="E116:E117"/>
    <mergeCell ref="E121:E123"/>
    <mergeCell ref="E124:E129"/>
    <mergeCell ref="E130:E132"/>
    <mergeCell ref="E136:E142"/>
    <mergeCell ref="E143:E145"/>
    <mergeCell ref="D313:D315"/>
    <mergeCell ref="D319:D325"/>
    <mergeCell ref="D326:D328"/>
    <mergeCell ref="D329:D337"/>
    <mergeCell ref="D338:D340"/>
    <mergeCell ref="D344:D349"/>
    <mergeCell ref="D350:D354"/>
    <mergeCell ref="D355:D356"/>
    <mergeCell ref="D361:D367"/>
    <mergeCell ref="D258:D265"/>
    <mergeCell ref="D266:D270"/>
    <mergeCell ref="D271:D280"/>
    <mergeCell ref="D281:D283"/>
    <mergeCell ref="D290:D295"/>
    <mergeCell ref="D296:D298"/>
    <mergeCell ref="D299:D300"/>
    <mergeCell ref="D304:D306"/>
    <mergeCell ref="D307:D312"/>
    <mergeCell ref="D205:D207"/>
    <mergeCell ref="D210:D212"/>
    <mergeCell ref="D213:D218"/>
    <mergeCell ref="D219:D221"/>
    <mergeCell ref="D225:D231"/>
    <mergeCell ref="D232:D234"/>
    <mergeCell ref="D240:D245"/>
    <mergeCell ref="D246:D250"/>
    <mergeCell ref="D251:D253"/>
    <mergeCell ref="D146:D155"/>
    <mergeCell ref="D156:D158"/>
    <mergeCell ref="D162:D165"/>
    <mergeCell ref="D166:D170"/>
    <mergeCell ref="D171:D173"/>
    <mergeCell ref="D178:D184"/>
    <mergeCell ref="D185:D187"/>
    <mergeCell ref="D196:D200"/>
    <mergeCell ref="D201:D203"/>
    <mergeCell ref="C350:C354"/>
    <mergeCell ref="C355:C356"/>
    <mergeCell ref="C361:C367"/>
    <mergeCell ref="C368:C370"/>
    <mergeCell ref="D17:D21"/>
    <mergeCell ref="D22:D24"/>
    <mergeCell ref="D26:D28"/>
    <mergeCell ref="D32:D34"/>
    <mergeCell ref="D35:D40"/>
    <mergeCell ref="D41:D43"/>
    <mergeCell ref="D47:D53"/>
    <mergeCell ref="D54:D56"/>
    <mergeCell ref="D62:D67"/>
    <mergeCell ref="D68:D72"/>
    <mergeCell ref="D73:D74"/>
    <mergeCell ref="D78:D85"/>
    <mergeCell ref="D86:D87"/>
    <mergeCell ref="D88:D97"/>
    <mergeCell ref="D98:D100"/>
    <mergeCell ref="D107:D112"/>
    <mergeCell ref="D113:D115"/>
    <mergeCell ref="D116:D117"/>
    <mergeCell ref="D121:D123"/>
    <mergeCell ref="D124:D129"/>
    <mergeCell ref="C299:C300"/>
    <mergeCell ref="C304:C306"/>
    <mergeCell ref="C307:C312"/>
    <mergeCell ref="C313:C315"/>
    <mergeCell ref="C319:C325"/>
    <mergeCell ref="C326:C328"/>
    <mergeCell ref="C329:C337"/>
    <mergeCell ref="C338:C340"/>
    <mergeCell ref="C344:C349"/>
    <mergeCell ref="C240:C245"/>
    <mergeCell ref="C246:C250"/>
    <mergeCell ref="C251:C253"/>
    <mergeCell ref="C258:C265"/>
    <mergeCell ref="C266:C270"/>
    <mergeCell ref="C271:C280"/>
    <mergeCell ref="C281:C283"/>
    <mergeCell ref="C290:C295"/>
    <mergeCell ref="C296:C298"/>
    <mergeCell ref="C162:C165"/>
    <mergeCell ref="C166:C170"/>
    <mergeCell ref="C171:C173"/>
    <mergeCell ref="C178:C184"/>
    <mergeCell ref="C185:C187"/>
    <mergeCell ref="C196:C200"/>
    <mergeCell ref="C201:C203"/>
    <mergeCell ref="C205:C207"/>
    <mergeCell ref="C210:C212"/>
    <mergeCell ref="B338:B340"/>
    <mergeCell ref="B344:B349"/>
    <mergeCell ref="B350:B354"/>
    <mergeCell ref="B355:B356"/>
    <mergeCell ref="B361:B367"/>
    <mergeCell ref="B368:B370"/>
    <mergeCell ref="C17:C21"/>
    <mergeCell ref="C22:C24"/>
    <mergeCell ref="C26:C28"/>
    <mergeCell ref="C32:C34"/>
    <mergeCell ref="C35:C40"/>
    <mergeCell ref="C41:C43"/>
    <mergeCell ref="C47:C53"/>
    <mergeCell ref="C54:C56"/>
    <mergeCell ref="C62:C67"/>
    <mergeCell ref="C68:C72"/>
    <mergeCell ref="C73:C74"/>
    <mergeCell ref="C78:C85"/>
    <mergeCell ref="C86:C87"/>
    <mergeCell ref="C88:C97"/>
    <mergeCell ref="C98:C100"/>
    <mergeCell ref="C107:C112"/>
    <mergeCell ref="C113:C115"/>
    <mergeCell ref="C116:C117"/>
    <mergeCell ref="B290:B295"/>
    <mergeCell ref="B296:B298"/>
    <mergeCell ref="B299:B300"/>
    <mergeCell ref="B304:B306"/>
    <mergeCell ref="B307:B312"/>
    <mergeCell ref="B313:B315"/>
    <mergeCell ref="B319:B325"/>
    <mergeCell ref="B326:B328"/>
    <mergeCell ref="B329:B337"/>
    <mergeCell ref="B162:B165"/>
    <mergeCell ref="B166:B170"/>
    <mergeCell ref="B171:B173"/>
    <mergeCell ref="B178:B184"/>
    <mergeCell ref="B185:B187"/>
    <mergeCell ref="B196:B200"/>
    <mergeCell ref="B201:B203"/>
    <mergeCell ref="B205:B207"/>
    <mergeCell ref="B210:B212"/>
    <mergeCell ref="B318:V318"/>
    <mergeCell ref="B343:V343"/>
    <mergeCell ref="B360:V360"/>
    <mergeCell ref="B13:B14"/>
    <mergeCell ref="B17:B21"/>
    <mergeCell ref="B22:B24"/>
    <mergeCell ref="B26:B28"/>
    <mergeCell ref="B32:B34"/>
    <mergeCell ref="B35:B40"/>
    <mergeCell ref="B41:B43"/>
    <mergeCell ref="B47:B53"/>
    <mergeCell ref="B54:B56"/>
    <mergeCell ref="B62:B67"/>
    <mergeCell ref="B68:B72"/>
    <mergeCell ref="B73:B74"/>
    <mergeCell ref="B78:B85"/>
    <mergeCell ref="B86:B87"/>
    <mergeCell ref="B88:B97"/>
    <mergeCell ref="B98:B100"/>
    <mergeCell ref="B107:B112"/>
    <mergeCell ref="B113:B115"/>
    <mergeCell ref="B116:B117"/>
    <mergeCell ref="B121:B123"/>
    <mergeCell ref="B124:B129"/>
    <mergeCell ref="B177:V177"/>
    <mergeCell ref="B194:V194"/>
    <mergeCell ref="B195:V195"/>
    <mergeCell ref="B209:V209"/>
    <mergeCell ref="B224:V224"/>
    <mergeCell ref="B239:V239"/>
    <mergeCell ref="B257:V257"/>
    <mergeCell ref="B287:V287"/>
    <mergeCell ref="B289:V289"/>
    <mergeCell ref="B213:B218"/>
    <mergeCell ref="B219:B221"/>
    <mergeCell ref="B225:B231"/>
    <mergeCell ref="B232:B234"/>
    <mergeCell ref="B240:B245"/>
    <mergeCell ref="B246:B250"/>
    <mergeCell ref="B251:B253"/>
    <mergeCell ref="B258:B265"/>
    <mergeCell ref="B266:B270"/>
    <mergeCell ref="B271:B280"/>
    <mergeCell ref="B281:B283"/>
    <mergeCell ref="C213:C218"/>
    <mergeCell ref="C219:C221"/>
    <mergeCell ref="C225:C231"/>
    <mergeCell ref="C232:C234"/>
    <mergeCell ref="B16:V16"/>
    <mergeCell ref="B31:V31"/>
    <mergeCell ref="B46:V46"/>
    <mergeCell ref="B61:V61"/>
    <mergeCell ref="B77:V77"/>
    <mergeCell ref="B104:V104"/>
    <mergeCell ref="B106:V106"/>
    <mergeCell ref="B135:V135"/>
    <mergeCell ref="B161:V161"/>
    <mergeCell ref="B130:B132"/>
    <mergeCell ref="B136:B142"/>
    <mergeCell ref="B143:B145"/>
    <mergeCell ref="B146:B155"/>
    <mergeCell ref="B156:B158"/>
    <mergeCell ref="C121:C123"/>
    <mergeCell ref="C124:C129"/>
    <mergeCell ref="C130:C132"/>
    <mergeCell ref="C136:C142"/>
    <mergeCell ref="C143:C145"/>
    <mergeCell ref="C146:C155"/>
    <mergeCell ref="C156:C158"/>
    <mergeCell ref="D130:D132"/>
    <mergeCell ref="D136:D142"/>
    <mergeCell ref="D143:D145"/>
    <mergeCell ref="B2:T2"/>
    <mergeCell ref="A11:S11"/>
    <mergeCell ref="C13:E13"/>
    <mergeCell ref="H13:J13"/>
    <mergeCell ref="K13:M13"/>
    <mergeCell ref="N13:P13"/>
    <mergeCell ref="Q13:S13"/>
    <mergeCell ref="T13:V13"/>
    <mergeCell ref="B15:V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зима весна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312 Туткабаева Б</cp:lastModifiedBy>
  <dcterms:created xsi:type="dcterms:W3CDTF">2015-06-05T18:19:00Z</dcterms:created>
  <dcterms:modified xsi:type="dcterms:W3CDTF">2024-11-26T05:01:03Z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ACF35AFBEBDC4020BFA788E31E72D39F_13</vt:lpwstr>
  </property>
  <property fmtid="{D5CDD505-2E9C-101B-9397-08002B2CF9AE}" pid="3" name="KSOProductBuildVer">
    <vt:lpwstr>1033-12.2.0.18911</vt:lpwstr>
  </property>
</Properties>
</file>